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vek Pai\Desktop\1. Aroha\17. Blogs\2020-11-30\"/>
    </mc:Choice>
  </mc:AlternateContent>
  <xr:revisionPtr revIDLastSave="0" documentId="13_ncr:1_{42B2FF90-3D68-4926-8C31-F8C12A31AEBC}" xr6:coauthVersionLast="45" xr6:coauthVersionMax="45" xr10:uidLastSave="{00000000-0000-0000-0000-000000000000}"/>
  <bookViews>
    <workbookView xWindow="-98" yWindow="-98" windowWidth="20715" windowHeight="13276" xr2:uid="{88A3F300-6510-4E64-B81A-D6D4948928D2}"/>
  </bookViews>
  <sheets>
    <sheet name="Daily NAV, closing prices" sheetId="1" r:id="rId1"/>
    <sheet name="Tabulation" sheetId="3" r:id="rId2"/>
  </sheets>
  <definedNames>
    <definedName name="_xlnm._FilterDatabase" localSheetId="0" hidden="1">'Daily NAV, closing prices'!$P$1:$Q$265</definedName>
    <definedName name="_xlchart.v1.0" hidden="1">'Daily NAV, closing prices'!$F$4:$F$253</definedName>
    <definedName name="_xlchart.v1.1" hidden="1">'Daily NAV, closing prices'!$I$4:$I$253</definedName>
    <definedName name="_xlchart.v1.10" hidden="1">'Daily NAV, closing prices'!$F$4:$F$253</definedName>
    <definedName name="_xlchart.v1.11" hidden="1">'Daily NAV, closing prices'!$I$4:$I$253</definedName>
    <definedName name="_xlchart.v1.12" hidden="1">'Daily NAV, closing prices'!$L$4:$L$253</definedName>
    <definedName name="_xlchart.v1.13" hidden="1">'Daily NAV, closing prices'!$O$4:$O$253</definedName>
    <definedName name="_xlchart.v1.14" hidden="1">'Daily NAV, closing prices'!$O$5:$O$253</definedName>
    <definedName name="_xlchart.v1.15" hidden="1">'Daily NAV, closing prices'!$S$4:$S$253</definedName>
    <definedName name="_xlchart.v1.16" hidden="1">'Daily NAV, closing prices'!$F$4:$F$253</definedName>
    <definedName name="_xlchart.v1.17" hidden="1">'Daily NAV, closing prices'!$I$4:$I$253</definedName>
    <definedName name="_xlchart.v1.18" hidden="1">'Daily NAV, closing prices'!$L$4:$L$253</definedName>
    <definedName name="_xlchart.v1.19" hidden="1">'Daily NAV, closing prices'!$O$4:$O$253</definedName>
    <definedName name="_xlchart.v1.2" hidden="1">'Daily NAV, closing prices'!$L$4:$L$253</definedName>
    <definedName name="_xlchart.v1.20" hidden="1">'Daily NAV, closing prices'!$S$4:$S$253</definedName>
    <definedName name="_xlchart.v1.21" hidden="1">'Daily NAV, closing prices'!$F$4:$F$253</definedName>
    <definedName name="_xlchart.v1.22" hidden="1">'Daily NAV, closing prices'!$I$4:$I$253</definedName>
    <definedName name="_xlchart.v1.23" hidden="1">'Daily NAV, closing prices'!$L$4:$L$253</definedName>
    <definedName name="_xlchart.v1.24" hidden="1">'Daily NAV, closing prices'!$O$4:$O$253</definedName>
    <definedName name="_xlchart.v1.25" hidden="1">'Daily NAV, closing prices'!$O$5:$O$253</definedName>
    <definedName name="_xlchart.v1.26" hidden="1">'Daily NAV, closing prices'!$S$4:$S$253</definedName>
    <definedName name="_xlchart.v1.27" hidden="1">'Daily NAV, closing prices'!$F$4:$F$253</definedName>
    <definedName name="_xlchart.v1.28" hidden="1">'Daily NAV, closing prices'!$I$4:$I$253</definedName>
    <definedName name="_xlchart.v1.29" hidden="1">'Daily NAV, closing prices'!$L$4:$L$253</definedName>
    <definedName name="_xlchart.v1.3" hidden="1">'Daily NAV, closing prices'!$O$4:$O$253</definedName>
    <definedName name="_xlchart.v1.30" hidden="1">'Daily NAV, closing prices'!$O$4:$O$253</definedName>
    <definedName name="_xlchart.v1.31" hidden="1">'Daily NAV, closing prices'!$S$4:$S$253</definedName>
    <definedName name="_xlchart.v1.32" hidden="1">'Daily NAV, closing prices'!$F$4:$F$253</definedName>
    <definedName name="_xlchart.v1.33" hidden="1">'Daily NAV, closing prices'!$I$4:$I$253</definedName>
    <definedName name="_xlchart.v1.34" hidden="1">'Daily NAV, closing prices'!$L$4:$L$253</definedName>
    <definedName name="_xlchart.v1.35" hidden="1">'Daily NAV, closing prices'!$O$4:$O$253</definedName>
    <definedName name="_xlchart.v1.36" hidden="1">'Daily NAV, closing prices'!$S$4:$S$253</definedName>
    <definedName name="_xlchart.v1.37" hidden="1">'Daily NAV, closing prices'!$F$4:$F$253</definedName>
    <definedName name="_xlchart.v1.38" hidden="1">'Daily NAV, closing prices'!$I$4:$I$253</definedName>
    <definedName name="_xlchart.v1.39" hidden="1">'Daily NAV, closing prices'!$L$4:$L$253</definedName>
    <definedName name="_xlchart.v1.4" hidden="1">'Daily NAV, closing prices'!$S$4:$S$253</definedName>
    <definedName name="_xlchart.v1.40" hidden="1">'Daily NAV, closing prices'!$O$4:$O$253</definedName>
    <definedName name="_xlchart.v1.41" hidden="1">'Daily NAV, closing prices'!$S$4:$S$253</definedName>
    <definedName name="_xlchart.v1.5" hidden="1">'Daily NAV, closing prices'!$F$4:$F$253</definedName>
    <definedName name="_xlchart.v1.6" hidden="1">'Daily NAV, closing prices'!$I$4:$I$253</definedName>
    <definedName name="_xlchart.v1.7" hidden="1">'Daily NAV, closing prices'!$L$4:$L$253</definedName>
    <definedName name="_xlchart.v1.8" hidden="1">'Daily NAV, closing prices'!$O$4:$O$253</definedName>
    <definedName name="_xlchart.v1.9" hidden="1">'Daily NAV, closing prices'!$S$4:$S$253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9" i="3" l="1"/>
  <c r="H9" i="3"/>
  <c r="G9" i="3"/>
  <c r="F9" i="3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37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5" i="1"/>
  <c r="R4" i="1"/>
  <c r="N39" i="1" l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253" i="1"/>
  <c r="K253" i="1"/>
  <c r="K252" i="1"/>
  <c r="K251" i="1"/>
  <c r="K250" i="1"/>
  <c r="K249" i="1"/>
  <c r="K248" i="1"/>
  <c r="K247" i="1"/>
  <c r="K246" i="1"/>
  <c r="L246" i="1" s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4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4" i="1"/>
  <c r="C253" i="1" l="1"/>
  <c r="S253" i="1" s="1"/>
  <c r="C252" i="1"/>
  <c r="S252" i="1" s="1"/>
  <c r="C251" i="1"/>
  <c r="S251" i="1" s="1"/>
  <c r="C250" i="1"/>
  <c r="S250" i="1" s="1"/>
  <c r="C249" i="1"/>
  <c r="S249" i="1" s="1"/>
  <c r="C248" i="1"/>
  <c r="S248" i="1" s="1"/>
  <c r="C247" i="1"/>
  <c r="S247" i="1" s="1"/>
  <c r="C246" i="1"/>
  <c r="S246" i="1" s="1"/>
  <c r="C245" i="1"/>
  <c r="S245" i="1" s="1"/>
  <c r="C244" i="1"/>
  <c r="S244" i="1" s="1"/>
  <c r="C243" i="1"/>
  <c r="S243" i="1" s="1"/>
  <c r="C242" i="1"/>
  <c r="S242" i="1" s="1"/>
  <c r="C241" i="1"/>
  <c r="S241" i="1" s="1"/>
  <c r="C240" i="1"/>
  <c r="S240" i="1" s="1"/>
  <c r="C239" i="1"/>
  <c r="S239" i="1" s="1"/>
  <c r="C238" i="1"/>
  <c r="S238" i="1" s="1"/>
  <c r="C237" i="1"/>
  <c r="S237" i="1" s="1"/>
  <c r="C236" i="1"/>
  <c r="S236" i="1" s="1"/>
  <c r="C235" i="1"/>
  <c r="S235" i="1" s="1"/>
  <c r="C234" i="1"/>
  <c r="S234" i="1" s="1"/>
  <c r="C233" i="1"/>
  <c r="S233" i="1" s="1"/>
  <c r="C232" i="1"/>
  <c r="S232" i="1" s="1"/>
  <c r="C231" i="1"/>
  <c r="S231" i="1" s="1"/>
  <c r="C230" i="1"/>
  <c r="S230" i="1" s="1"/>
  <c r="C229" i="1"/>
  <c r="S229" i="1" s="1"/>
  <c r="C228" i="1"/>
  <c r="S228" i="1" s="1"/>
  <c r="C227" i="1"/>
  <c r="S227" i="1" s="1"/>
  <c r="C226" i="1"/>
  <c r="S226" i="1" s="1"/>
  <c r="C225" i="1"/>
  <c r="S225" i="1" s="1"/>
  <c r="C224" i="1"/>
  <c r="S224" i="1" s="1"/>
  <c r="C223" i="1"/>
  <c r="S223" i="1" s="1"/>
  <c r="C222" i="1"/>
  <c r="S222" i="1" s="1"/>
  <c r="C221" i="1"/>
  <c r="S221" i="1" s="1"/>
  <c r="C220" i="1"/>
  <c r="S220" i="1" s="1"/>
  <c r="C219" i="1"/>
  <c r="S219" i="1" s="1"/>
  <c r="C218" i="1"/>
  <c r="S218" i="1" s="1"/>
  <c r="C217" i="1"/>
  <c r="S217" i="1" s="1"/>
  <c r="C216" i="1"/>
  <c r="S216" i="1" s="1"/>
  <c r="C215" i="1"/>
  <c r="S215" i="1" s="1"/>
  <c r="C214" i="1"/>
  <c r="S214" i="1" s="1"/>
  <c r="C213" i="1"/>
  <c r="S213" i="1" s="1"/>
  <c r="C212" i="1"/>
  <c r="S212" i="1" s="1"/>
  <c r="C211" i="1"/>
  <c r="S211" i="1" s="1"/>
  <c r="C210" i="1"/>
  <c r="S210" i="1" s="1"/>
  <c r="C209" i="1"/>
  <c r="S209" i="1" s="1"/>
  <c r="C208" i="1"/>
  <c r="S208" i="1" s="1"/>
  <c r="C207" i="1"/>
  <c r="S207" i="1" s="1"/>
  <c r="C206" i="1"/>
  <c r="S206" i="1" s="1"/>
  <c r="C205" i="1"/>
  <c r="S205" i="1" s="1"/>
  <c r="C204" i="1"/>
  <c r="S204" i="1" s="1"/>
  <c r="C203" i="1"/>
  <c r="S203" i="1" s="1"/>
  <c r="C202" i="1"/>
  <c r="S202" i="1" s="1"/>
  <c r="C201" i="1"/>
  <c r="S201" i="1" s="1"/>
  <c r="C200" i="1"/>
  <c r="S200" i="1" s="1"/>
  <c r="C199" i="1"/>
  <c r="S199" i="1" s="1"/>
  <c r="C198" i="1"/>
  <c r="S198" i="1" s="1"/>
  <c r="C197" i="1"/>
  <c r="S197" i="1" s="1"/>
  <c r="C196" i="1"/>
  <c r="S196" i="1" s="1"/>
  <c r="C195" i="1"/>
  <c r="S195" i="1" s="1"/>
  <c r="C194" i="1"/>
  <c r="S194" i="1" s="1"/>
  <c r="C193" i="1"/>
  <c r="S193" i="1" s="1"/>
  <c r="C192" i="1"/>
  <c r="S192" i="1" s="1"/>
  <c r="C191" i="1"/>
  <c r="S191" i="1" s="1"/>
  <c r="C190" i="1"/>
  <c r="S190" i="1" s="1"/>
  <c r="C189" i="1"/>
  <c r="S189" i="1" s="1"/>
  <c r="C188" i="1"/>
  <c r="S188" i="1" s="1"/>
  <c r="C187" i="1"/>
  <c r="S187" i="1" s="1"/>
  <c r="C186" i="1"/>
  <c r="S186" i="1" s="1"/>
  <c r="C185" i="1"/>
  <c r="S185" i="1" s="1"/>
  <c r="C184" i="1"/>
  <c r="S184" i="1" s="1"/>
  <c r="C183" i="1"/>
  <c r="S183" i="1" s="1"/>
  <c r="C182" i="1"/>
  <c r="S182" i="1" s="1"/>
  <c r="C181" i="1"/>
  <c r="S181" i="1" s="1"/>
  <c r="C180" i="1"/>
  <c r="S180" i="1" s="1"/>
  <c r="C179" i="1"/>
  <c r="S179" i="1" s="1"/>
  <c r="C178" i="1"/>
  <c r="S178" i="1" s="1"/>
  <c r="C177" i="1"/>
  <c r="S177" i="1" s="1"/>
  <c r="C176" i="1"/>
  <c r="S176" i="1" s="1"/>
  <c r="C175" i="1"/>
  <c r="S175" i="1" s="1"/>
  <c r="C174" i="1"/>
  <c r="S174" i="1" s="1"/>
  <c r="C173" i="1"/>
  <c r="S173" i="1" s="1"/>
  <c r="C172" i="1"/>
  <c r="S172" i="1" s="1"/>
  <c r="C171" i="1"/>
  <c r="S171" i="1" s="1"/>
  <c r="C170" i="1"/>
  <c r="S170" i="1" s="1"/>
  <c r="C169" i="1"/>
  <c r="S169" i="1" s="1"/>
  <c r="C168" i="1"/>
  <c r="S168" i="1" s="1"/>
  <c r="C167" i="1"/>
  <c r="S167" i="1" s="1"/>
  <c r="C166" i="1"/>
  <c r="S166" i="1" s="1"/>
  <c r="C165" i="1"/>
  <c r="S165" i="1" s="1"/>
  <c r="C164" i="1"/>
  <c r="S164" i="1" s="1"/>
  <c r="C163" i="1"/>
  <c r="S163" i="1" s="1"/>
  <c r="C162" i="1"/>
  <c r="S162" i="1" s="1"/>
  <c r="C161" i="1"/>
  <c r="S161" i="1" s="1"/>
  <c r="C160" i="1"/>
  <c r="S160" i="1" s="1"/>
  <c r="C159" i="1"/>
  <c r="S159" i="1" s="1"/>
  <c r="C158" i="1"/>
  <c r="S158" i="1" s="1"/>
  <c r="C157" i="1"/>
  <c r="S157" i="1" s="1"/>
  <c r="C156" i="1"/>
  <c r="S156" i="1" s="1"/>
  <c r="C155" i="1"/>
  <c r="S155" i="1" s="1"/>
  <c r="C154" i="1"/>
  <c r="S154" i="1" s="1"/>
  <c r="C153" i="1"/>
  <c r="S153" i="1" s="1"/>
  <c r="C152" i="1"/>
  <c r="S152" i="1" s="1"/>
  <c r="C151" i="1"/>
  <c r="S151" i="1" s="1"/>
  <c r="C150" i="1"/>
  <c r="S150" i="1" s="1"/>
  <c r="C149" i="1"/>
  <c r="S149" i="1" s="1"/>
  <c r="C148" i="1"/>
  <c r="S148" i="1" s="1"/>
  <c r="C147" i="1"/>
  <c r="S147" i="1" s="1"/>
  <c r="C146" i="1"/>
  <c r="S146" i="1" s="1"/>
  <c r="C145" i="1"/>
  <c r="S145" i="1" s="1"/>
  <c r="C144" i="1"/>
  <c r="S144" i="1" s="1"/>
  <c r="C143" i="1"/>
  <c r="S143" i="1" s="1"/>
  <c r="C142" i="1"/>
  <c r="S142" i="1" s="1"/>
  <c r="C141" i="1"/>
  <c r="S141" i="1" s="1"/>
  <c r="C140" i="1"/>
  <c r="S140" i="1" s="1"/>
  <c r="C139" i="1"/>
  <c r="S139" i="1" s="1"/>
  <c r="C138" i="1"/>
  <c r="S138" i="1" s="1"/>
  <c r="C137" i="1"/>
  <c r="S137" i="1" s="1"/>
  <c r="C136" i="1"/>
  <c r="S136" i="1" s="1"/>
  <c r="C135" i="1"/>
  <c r="S135" i="1" s="1"/>
  <c r="C134" i="1"/>
  <c r="S134" i="1" s="1"/>
  <c r="C133" i="1"/>
  <c r="S133" i="1" s="1"/>
  <c r="C132" i="1"/>
  <c r="S132" i="1" s="1"/>
  <c r="C131" i="1"/>
  <c r="S131" i="1" s="1"/>
  <c r="C130" i="1"/>
  <c r="S130" i="1" s="1"/>
  <c r="C129" i="1"/>
  <c r="S129" i="1" s="1"/>
  <c r="C128" i="1"/>
  <c r="S128" i="1" s="1"/>
  <c r="C127" i="1"/>
  <c r="S127" i="1" s="1"/>
  <c r="C126" i="1"/>
  <c r="S126" i="1" s="1"/>
  <c r="C125" i="1"/>
  <c r="S125" i="1" s="1"/>
  <c r="C124" i="1"/>
  <c r="S124" i="1" s="1"/>
  <c r="C123" i="1"/>
  <c r="S123" i="1" s="1"/>
  <c r="C122" i="1"/>
  <c r="S122" i="1" s="1"/>
  <c r="C121" i="1"/>
  <c r="S121" i="1" s="1"/>
  <c r="C120" i="1"/>
  <c r="S120" i="1" s="1"/>
  <c r="C119" i="1"/>
  <c r="S119" i="1" s="1"/>
  <c r="C118" i="1"/>
  <c r="S118" i="1" s="1"/>
  <c r="C117" i="1"/>
  <c r="S117" i="1" s="1"/>
  <c r="C116" i="1"/>
  <c r="S116" i="1" s="1"/>
  <c r="C115" i="1"/>
  <c r="S115" i="1" s="1"/>
  <c r="C114" i="1"/>
  <c r="S114" i="1" s="1"/>
  <c r="C113" i="1"/>
  <c r="S113" i="1" s="1"/>
  <c r="C112" i="1"/>
  <c r="S112" i="1" s="1"/>
  <c r="C111" i="1"/>
  <c r="S111" i="1" s="1"/>
  <c r="C110" i="1"/>
  <c r="S110" i="1" s="1"/>
  <c r="C109" i="1"/>
  <c r="S109" i="1" s="1"/>
  <c r="C108" i="1"/>
  <c r="S108" i="1" s="1"/>
  <c r="C107" i="1"/>
  <c r="S107" i="1" s="1"/>
  <c r="C106" i="1"/>
  <c r="S106" i="1" s="1"/>
  <c r="C105" i="1"/>
  <c r="S105" i="1" s="1"/>
  <c r="C104" i="1"/>
  <c r="S104" i="1" s="1"/>
  <c r="C103" i="1"/>
  <c r="S103" i="1" s="1"/>
  <c r="C102" i="1"/>
  <c r="S102" i="1" s="1"/>
  <c r="C101" i="1"/>
  <c r="S101" i="1" s="1"/>
  <c r="C100" i="1"/>
  <c r="S100" i="1" s="1"/>
  <c r="C99" i="1"/>
  <c r="S99" i="1" s="1"/>
  <c r="C98" i="1"/>
  <c r="S98" i="1" s="1"/>
  <c r="C97" i="1"/>
  <c r="S97" i="1" s="1"/>
  <c r="C96" i="1"/>
  <c r="S96" i="1" s="1"/>
  <c r="C95" i="1"/>
  <c r="S95" i="1" s="1"/>
  <c r="C94" i="1"/>
  <c r="S94" i="1" s="1"/>
  <c r="C93" i="1"/>
  <c r="S93" i="1" s="1"/>
  <c r="C92" i="1"/>
  <c r="S92" i="1" s="1"/>
  <c r="C91" i="1"/>
  <c r="S91" i="1" s="1"/>
  <c r="C90" i="1"/>
  <c r="S90" i="1" s="1"/>
  <c r="C89" i="1"/>
  <c r="S89" i="1" s="1"/>
  <c r="C88" i="1"/>
  <c r="S88" i="1" s="1"/>
  <c r="C87" i="1"/>
  <c r="S87" i="1" s="1"/>
  <c r="C86" i="1"/>
  <c r="S86" i="1" s="1"/>
  <c r="C85" i="1"/>
  <c r="S85" i="1" s="1"/>
  <c r="C84" i="1"/>
  <c r="S84" i="1" s="1"/>
  <c r="C83" i="1"/>
  <c r="S83" i="1" s="1"/>
  <c r="C82" i="1"/>
  <c r="S82" i="1" s="1"/>
  <c r="C81" i="1"/>
  <c r="S81" i="1" s="1"/>
  <c r="C80" i="1"/>
  <c r="S80" i="1" s="1"/>
  <c r="C79" i="1"/>
  <c r="S79" i="1" s="1"/>
  <c r="C78" i="1"/>
  <c r="S78" i="1" s="1"/>
  <c r="C77" i="1"/>
  <c r="S77" i="1" s="1"/>
  <c r="C76" i="1"/>
  <c r="S76" i="1" s="1"/>
  <c r="C75" i="1"/>
  <c r="S75" i="1" s="1"/>
  <c r="C74" i="1"/>
  <c r="S74" i="1" s="1"/>
  <c r="C73" i="1"/>
  <c r="S73" i="1" s="1"/>
  <c r="C72" i="1"/>
  <c r="S72" i="1" s="1"/>
  <c r="C71" i="1"/>
  <c r="S71" i="1" s="1"/>
  <c r="C70" i="1"/>
  <c r="S70" i="1" s="1"/>
  <c r="C69" i="1"/>
  <c r="S69" i="1" s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E5" i="1"/>
  <c r="E6" i="1"/>
  <c r="E7" i="1"/>
  <c r="E8" i="1"/>
  <c r="E9" i="1"/>
  <c r="E10" i="1"/>
  <c r="F10" i="1" s="1"/>
  <c r="E11" i="1"/>
  <c r="E12" i="1"/>
  <c r="F12" i="1" s="1"/>
  <c r="E13" i="1"/>
  <c r="E14" i="1"/>
  <c r="F14" i="1" s="1"/>
  <c r="E15" i="1"/>
  <c r="E16" i="1"/>
  <c r="F16" i="1" s="1"/>
  <c r="E17" i="1"/>
  <c r="E18" i="1"/>
  <c r="F18" i="1" s="1"/>
  <c r="E19" i="1"/>
  <c r="E20" i="1"/>
  <c r="F20" i="1" s="1"/>
  <c r="E21" i="1"/>
  <c r="E22" i="1"/>
  <c r="F22" i="1" s="1"/>
  <c r="E23" i="1"/>
  <c r="E24" i="1"/>
  <c r="E25" i="1"/>
  <c r="E26" i="1"/>
  <c r="F26" i="1" s="1"/>
  <c r="E27" i="1"/>
  <c r="E28" i="1"/>
  <c r="F28" i="1" s="1"/>
  <c r="E29" i="1"/>
  <c r="E30" i="1"/>
  <c r="F30" i="1" s="1"/>
  <c r="E31" i="1"/>
  <c r="E32" i="1"/>
  <c r="F32" i="1" s="1"/>
  <c r="E33" i="1"/>
  <c r="E34" i="1"/>
  <c r="F34" i="1" s="1"/>
  <c r="E35" i="1"/>
  <c r="E36" i="1"/>
  <c r="F36" i="1" s="1"/>
  <c r="E37" i="1"/>
  <c r="E38" i="1"/>
  <c r="F38" i="1" s="1"/>
  <c r="E39" i="1"/>
  <c r="E40" i="1"/>
  <c r="F40" i="1" s="1"/>
  <c r="E41" i="1"/>
  <c r="E42" i="1"/>
  <c r="F42" i="1" s="1"/>
  <c r="E43" i="1"/>
  <c r="E44" i="1"/>
  <c r="F44" i="1" s="1"/>
  <c r="E45" i="1"/>
  <c r="E46" i="1"/>
  <c r="F46" i="1" s="1"/>
  <c r="E47" i="1"/>
  <c r="E48" i="1"/>
  <c r="F48" i="1" s="1"/>
  <c r="E49" i="1"/>
  <c r="E50" i="1"/>
  <c r="F50" i="1" s="1"/>
  <c r="E51" i="1"/>
  <c r="E52" i="1"/>
  <c r="F52" i="1" s="1"/>
  <c r="E53" i="1"/>
  <c r="E54" i="1"/>
  <c r="F54" i="1" s="1"/>
  <c r="E55" i="1"/>
  <c r="E56" i="1"/>
  <c r="F56" i="1" s="1"/>
  <c r="E57" i="1"/>
  <c r="E58" i="1"/>
  <c r="F58" i="1" s="1"/>
  <c r="E59" i="1"/>
  <c r="E60" i="1"/>
  <c r="F60" i="1" s="1"/>
  <c r="E61" i="1"/>
  <c r="E62" i="1"/>
  <c r="F62" i="1" s="1"/>
  <c r="E63" i="1"/>
  <c r="E64" i="1"/>
  <c r="F64" i="1" s="1"/>
  <c r="E65" i="1"/>
  <c r="E66" i="1"/>
  <c r="F66" i="1" s="1"/>
  <c r="E67" i="1"/>
  <c r="E68" i="1"/>
  <c r="F68" i="1" s="1"/>
  <c r="E69" i="1"/>
  <c r="E70" i="1"/>
  <c r="F70" i="1" s="1"/>
  <c r="E71" i="1"/>
  <c r="E72" i="1"/>
  <c r="F72" i="1" s="1"/>
  <c r="E73" i="1"/>
  <c r="E74" i="1"/>
  <c r="F74" i="1" s="1"/>
  <c r="E75" i="1"/>
  <c r="E76" i="1"/>
  <c r="F76" i="1" s="1"/>
  <c r="E77" i="1"/>
  <c r="E78" i="1"/>
  <c r="F78" i="1" s="1"/>
  <c r="E79" i="1"/>
  <c r="E80" i="1"/>
  <c r="F80" i="1" s="1"/>
  <c r="E81" i="1"/>
  <c r="E82" i="1"/>
  <c r="F82" i="1" s="1"/>
  <c r="E83" i="1"/>
  <c r="E84" i="1"/>
  <c r="F84" i="1" s="1"/>
  <c r="E85" i="1"/>
  <c r="E86" i="1"/>
  <c r="F86" i="1" s="1"/>
  <c r="E87" i="1"/>
  <c r="E88" i="1"/>
  <c r="F88" i="1" s="1"/>
  <c r="E89" i="1"/>
  <c r="E90" i="1"/>
  <c r="F90" i="1" s="1"/>
  <c r="E91" i="1"/>
  <c r="E92" i="1"/>
  <c r="F92" i="1" s="1"/>
  <c r="E93" i="1"/>
  <c r="E94" i="1"/>
  <c r="F94" i="1" s="1"/>
  <c r="E95" i="1"/>
  <c r="E96" i="1"/>
  <c r="F96" i="1" s="1"/>
  <c r="E97" i="1"/>
  <c r="E98" i="1"/>
  <c r="F98" i="1" s="1"/>
  <c r="E99" i="1"/>
  <c r="E100" i="1"/>
  <c r="F100" i="1" s="1"/>
  <c r="E101" i="1"/>
  <c r="E102" i="1"/>
  <c r="F102" i="1" s="1"/>
  <c r="E103" i="1"/>
  <c r="E104" i="1"/>
  <c r="F104" i="1" s="1"/>
  <c r="E105" i="1"/>
  <c r="E106" i="1"/>
  <c r="F106" i="1" s="1"/>
  <c r="E107" i="1"/>
  <c r="E108" i="1"/>
  <c r="F108" i="1" s="1"/>
  <c r="E109" i="1"/>
  <c r="E110" i="1"/>
  <c r="F110" i="1" s="1"/>
  <c r="E111" i="1"/>
  <c r="E112" i="1"/>
  <c r="F112" i="1" s="1"/>
  <c r="E113" i="1"/>
  <c r="E114" i="1"/>
  <c r="F114" i="1" s="1"/>
  <c r="E115" i="1"/>
  <c r="E116" i="1"/>
  <c r="F116" i="1" s="1"/>
  <c r="E117" i="1"/>
  <c r="E118" i="1"/>
  <c r="F118" i="1" s="1"/>
  <c r="E119" i="1"/>
  <c r="E120" i="1"/>
  <c r="F120" i="1" s="1"/>
  <c r="E121" i="1"/>
  <c r="E122" i="1"/>
  <c r="F122" i="1" s="1"/>
  <c r="E123" i="1"/>
  <c r="E124" i="1"/>
  <c r="F124" i="1" s="1"/>
  <c r="E125" i="1"/>
  <c r="E126" i="1"/>
  <c r="F126" i="1" s="1"/>
  <c r="E127" i="1"/>
  <c r="E128" i="1"/>
  <c r="F128" i="1" s="1"/>
  <c r="E129" i="1"/>
  <c r="E130" i="1"/>
  <c r="F130" i="1" s="1"/>
  <c r="E131" i="1"/>
  <c r="E132" i="1"/>
  <c r="F132" i="1" s="1"/>
  <c r="E133" i="1"/>
  <c r="E134" i="1"/>
  <c r="F134" i="1" s="1"/>
  <c r="E135" i="1"/>
  <c r="E136" i="1"/>
  <c r="F136" i="1" s="1"/>
  <c r="E137" i="1"/>
  <c r="E138" i="1"/>
  <c r="F138" i="1" s="1"/>
  <c r="E139" i="1"/>
  <c r="E140" i="1"/>
  <c r="F140" i="1" s="1"/>
  <c r="E141" i="1"/>
  <c r="E142" i="1"/>
  <c r="F142" i="1" s="1"/>
  <c r="E143" i="1"/>
  <c r="E144" i="1"/>
  <c r="F144" i="1" s="1"/>
  <c r="E145" i="1"/>
  <c r="E146" i="1"/>
  <c r="F146" i="1" s="1"/>
  <c r="E147" i="1"/>
  <c r="E148" i="1"/>
  <c r="F148" i="1" s="1"/>
  <c r="E149" i="1"/>
  <c r="E150" i="1"/>
  <c r="F150" i="1" s="1"/>
  <c r="E151" i="1"/>
  <c r="E152" i="1"/>
  <c r="F152" i="1" s="1"/>
  <c r="E153" i="1"/>
  <c r="E154" i="1"/>
  <c r="F154" i="1" s="1"/>
  <c r="E155" i="1"/>
  <c r="E156" i="1"/>
  <c r="F156" i="1" s="1"/>
  <c r="E157" i="1"/>
  <c r="E158" i="1"/>
  <c r="F158" i="1" s="1"/>
  <c r="E159" i="1"/>
  <c r="E160" i="1"/>
  <c r="F160" i="1" s="1"/>
  <c r="E161" i="1"/>
  <c r="E162" i="1"/>
  <c r="F162" i="1" s="1"/>
  <c r="E163" i="1"/>
  <c r="E164" i="1"/>
  <c r="F164" i="1" s="1"/>
  <c r="E165" i="1"/>
  <c r="E166" i="1"/>
  <c r="F166" i="1" s="1"/>
  <c r="E167" i="1"/>
  <c r="E168" i="1"/>
  <c r="F168" i="1" s="1"/>
  <c r="E169" i="1"/>
  <c r="E170" i="1"/>
  <c r="F170" i="1" s="1"/>
  <c r="E171" i="1"/>
  <c r="E172" i="1"/>
  <c r="F172" i="1" s="1"/>
  <c r="E173" i="1"/>
  <c r="E174" i="1"/>
  <c r="F174" i="1" s="1"/>
  <c r="E175" i="1"/>
  <c r="E176" i="1"/>
  <c r="F176" i="1" s="1"/>
  <c r="E177" i="1"/>
  <c r="E178" i="1"/>
  <c r="F178" i="1" s="1"/>
  <c r="E179" i="1"/>
  <c r="E180" i="1"/>
  <c r="F180" i="1" s="1"/>
  <c r="E181" i="1"/>
  <c r="E182" i="1"/>
  <c r="F182" i="1" s="1"/>
  <c r="E183" i="1"/>
  <c r="E184" i="1"/>
  <c r="F184" i="1" s="1"/>
  <c r="E185" i="1"/>
  <c r="E186" i="1"/>
  <c r="F186" i="1" s="1"/>
  <c r="E187" i="1"/>
  <c r="E188" i="1"/>
  <c r="F188" i="1" s="1"/>
  <c r="E189" i="1"/>
  <c r="E190" i="1"/>
  <c r="E191" i="1"/>
  <c r="E192" i="1"/>
  <c r="F192" i="1" s="1"/>
  <c r="E193" i="1"/>
  <c r="E194" i="1"/>
  <c r="F194" i="1" s="1"/>
  <c r="E195" i="1"/>
  <c r="E196" i="1"/>
  <c r="F196" i="1" s="1"/>
  <c r="E197" i="1"/>
  <c r="E198" i="1"/>
  <c r="F198" i="1" s="1"/>
  <c r="E199" i="1"/>
  <c r="E200" i="1"/>
  <c r="F200" i="1" s="1"/>
  <c r="E201" i="1"/>
  <c r="E202" i="1"/>
  <c r="F202" i="1" s="1"/>
  <c r="E203" i="1"/>
  <c r="E204" i="1"/>
  <c r="F204" i="1" s="1"/>
  <c r="E205" i="1"/>
  <c r="E206" i="1"/>
  <c r="F206" i="1" s="1"/>
  <c r="E207" i="1"/>
  <c r="E208" i="1"/>
  <c r="F208" i="1" s="1"/>
  <c r="E209" i="1"/>
  <c r="E210" i="1"/>
  <c r="F210" i="1" s="1"/>
  <c r="E211" i="1"/>
  <c r="E212" i="1"/>
  <c r="F212" i="1" s="1"/>
  <c r="E213" i="1"/>
  <c r="E214" i="1"/>
  <c r="F214" i="1" s="1"/>
  <c r="E215" i="1"/>
  <c r="E216" i="1"/>
  <c r="F216" i="1" s="1"/>
  <c r="E217" i="1"/>
  <c r="E218" i="1"/>
  <c r="F218" i="1" s="1"/>
  <c r="E219" i="1"/>
  <c r="E220" i="1"/>
  <c r="F220" i="1" s="1"/>
  <c r="E221" i="1"/>
  <c r="E222" i="1"/>
  <c r="F222" i="1" s="1"/>
  <c r="E223" i="1"/>
  <c r="E224" i="1"/>
  <c r="F224" i="1" s="1"/>
  <c r="E225" i="1"/>
  <c r="E226" i="1"/>
  <c r="F226" i="1" s="1"/>
  <c r="E227" i="1"/>
  <c r="E228" i="1"/>
  <c r="F228" i="1" s="1"/>
  <c r="E229" i="1"/>
  <c r="E230" i="1"/>
  <c r="F230" i="1" s="1"/>
  <c r="E231" i="1"/>
  <c r="E232" i="1"/>
  <c r="F232" i="1" s="1"/>
  <c r="E233" i="1"/>
  <c r="E234" i="1"/>
  <c r="F234" i="1" s="1"/>
  <c r="E235" i="1"/>
  <c r="E236" i="1"/>
  <c r="F236" i="1" s="1"/>
  <c r="E237" i="1"/>
  <c r="E238" i="1"/>
  <c r="F238" i="1" s="1"/>
  <c r="E239" i="1"/>
  <c r="E240" i="1"/>
  <c r="F240" i="1" s="1"/>
  <c r="E241" i="1"/>
  <c r="E242" i="1"/>
  <c r="F242" i="1" s="1"/>
  <c r="E243" i="1"/>
  <c r="E244" i="1"/>
  <c r="F244" i="1" s="1"/>
  <c r="E245" i="1"/>
  <c r="E246" i="1"/>
  <c r="F246" i="1" s="1"/>
  <c r="E247" i="1"/>
  <c r="E248" i="1"/>
  <c r="F248" i="1" s="1"/>
  <c r="E249" i="1"/>
  <c r="E250" i="1"/>
  <c r="E251" i="1"/>
  <c r="E252" i="1"/>
  <c r="F252" i="1" s="1"/>
  <c r="E253" i="1"/>
  <c r="E4" i="1"/>
  <c r="O68" i="1" l="1"/>
  <c r="S68" i="1"/>
  <c r="O6" i="1"/>
  <c r="S6" i="1"/>
  <c r="O18" i="1"/>
  <c r="S18" i="1"/>
  <c r="O30" i="1"/>
  <c r="S30" i="1"/>
  <c r="O34" i="1"/>
  <c r="S34" i="1"/>
  <c r="O46" i="1"/>
  <c r="S46" i="1"/>
  <c r="O58" i="1"/>
  <c r="S58" i="1"/>
  <c r="O66" i="1"/>
  <c r="S66" i="1"/>
  <c r="O74" i="1"/>
  <c r="O86" i="1"/>
  <c r="O94" i="1"/>
  <c r="O102" i="1"/>
  <c r="O110" i="1"/>
  <c r="O118" i="1"/>
  <c r="O126" i="1"/>
  <c r="O130" i="1"/>
  <c r="O134" i="1"/>
  <c r="O138" i="1"/>
  <c r="O142" i="1"/>
  <c r="O146" i="1"/>
  <c r="O154" i="1"/>
  <c r="O162" i="1"/>
  <c r="O166" i="1"/>
  <c r="O170" i="1"/>
  <c r="O174" i="1"/>
  <c r="O178" i="1"/>
  <c r="O182" i="1"/>
  <c r="O186" i="1"/>
  <c r="O190" i="1"/>
  <c r="O194" i="1"/>
  <c r="O198" i="1"/>
  <c r="O202" i="1"/>
  <c r="O206" i="1"/>
  <c r="O210" i="1"/>
  <c r="O214" i="1"/>
  <c r="O218" i="1"/>
  <c r="O222" i="1"/>
  <c r="O226" i="1"/>
  <c r="O230" i="1"/>
  <c r="O234" i="1"/>
  <c r="O238" i="1"/>
  <c r="O242" i="1"/>
  <c r="O250" i="1"/>
  <c r="O7" i="1"/>
  <c r="S7" i="1"/>
  <c r="O11" i="1"/>
  <c r="S11" i="1"/>
  <c r="O15" i="1"/>
  <c r="S15" i="1"/>
  <c r="O19" i="1"/>
  <c r="S19" i="1"/>
  <c r="O23" i="1"/>
  <c r="S23" i="1"/>
  <c r="O27" i="1"/>
  <c r="S27" i="1"/>
  <c r="O31" i="1"/>
  <c r="S31" i="1"/>
  <c r="O35" i="1"/>
  <c r="S35" i="1"/>
  <c r="O39" i="1"/>
  <c r="S39" i="1"/>
  <c r="O43" i="1"/>
  <c r="S43" i="1"/>
  <c r="O47" i="1"/>
  <c r="S47" i="1"/>
  <c r="O51" i="1"/>
  <c r="S51" i="1"/>
  <c r="O55" i="1"/>
  <c r="S55" i="1"/>
  <c r="O59" i="1"/>
  <c r="S59" i="1"/>
  <c r="O63" i="1"/>
  <c r="S63" i="1"/>
  <c r="O67" i="1"/>
  <c r="S67" i="1"/>
  <c r="O71" i="1"/>
  <c r="O75" i="1"/>
  <c r="O79" i="1"/>
  <c r="O83" i="1"/>
  <c r="O87" i="1"/>
  <c r="O91" i="1"/>
  <c r="O95" i="1"/>
  <c r="O99" i="1"/>
  <c r="O103" i="1"/>
  <c r="O107" i="1"/>
  <c r="O111" i="1"/>
  <c r="O115" i="1"/>
  <c r="O119" i="1"/>
  <c r="O123" i="1"/>
  <c r="O127" i="1"/>
  <c r="O131" i="1"/>
  <c r="O135" i="1"/>
  <c r="O139" i="1"/>
  <c r="O143" i="1"/>
  <c r="O147" i="1"/>
  <c r="O151" i="1"/>
  <c r="O155" i="1"/>
  <c r="O159" i="1"/>
  <c r="O163" i="1"/>
  <c r="O167" i="1"/>
  <c r="O171" i="1"/>
  <c r="O175" i="1"/>
  <c r="O179" i="1"/>
  <c r="O183" i="1"/>
  <c r="O187" i="1"/>
  <c r="O191" i="1"/>
  <c r="O195" i="1"/>
  <c r="O199" i="1"/>
  <c r="O203" i="1"/>
  <c r="O207" i="1"/>
  <c r="O211" i="1"/>
  <c r="O215" i="1"/>
  <c r="O219" i="1"/>
  <c r="O223" i="1"/>
  <c r="O227" i="1"/>
  <c r="O231" i="1"/>
  <c r="O235" i="1"/>
  <c r="O239" i="1"/>
  <c r="O243" i="1"/>
  <c r="O247" i="1"/>
  <c r="O251" i="1"/>
  <c r="O10" i="1"/>
  <c r="S10" i="1"/>
  <c r="O22" i="1"/>
  <c r="S22" i="1"/>
  <c r="O42" i="1"/>
  <c r="S42" i="1"/>
  <c r="O54" i="1"/>
  <c r="S54" i="1"/>
  <c r="O82" i="1"/>
  <c r="O150" i="1"/>
  <c r="O4" i="1"/>
  <c r="S4" i="1"/>
  <c r="O8" i="1"/>
  <c r="S8" i="1"/>
  <c r="O12" i="1"/>
  <c r="S12" i="1"/>
  <c r="O16" i="1"/>
  <c r="S16" i="1"/>
  <c r="O20" i="1"/>
  <c r="S20" i="1"/>
  <c r="O24" i="1"/>
  <c r="S24" i="1"/>
  <c r="O28" i="1"/>
  <c r="S28" i="1"/>
  <c r="O32" i="1"/>
  <c r="S32" i="1"/>
  <c r="O36" i="1"/>
  <c r="S36" i="1"/>
  <c r="O40" i="1"/>
  <c r="S40" i="1"/>
  <c r="O44" i="1"/>
  <c r="S44" i="1"/>
  <c r="O48" i="1"/>
  <c r="S48" i="1"/>
  <c r="O52" i="1"/>
  <c r="S52" i="1"/>
  <c r="O56" i="1"/>
  <c r="S56" i="1"/>
  <c r="O60" i="1"/>
  <c r="S60" i="1"/>
  <c r="O64" i="1"/>
  <c r="S64" i="1"/>
  <c r="O72" i="1"/>
  <c r="O76" i="1"/>
  <c r="O80" i="1"/>
  <c r="O84" i="1"/>
  <c r="O88" i="1"/>
  <c r="O92" i="1"/>
  <c r="O96" i="1"/>
  <c r="O100" i="1"/>
  <c r="O104" i="1"/>
  <c r="O108" i="1"/>
  <c r="O112" i="1"/>
  <c r="O116" i="1"/>
  <c r="O120" i="1"/>
  <c r="O124" i="1"/>
  <c r="O128" i="1"/>
  <c r="O132" i="1"/>
  <c r="O136" i="1"/>
  <c r="O140" i="1"/>
  <c r="O144" i="1"/>
  <c r="O148" i="1"/>
  <c r="O152" i="1"/>
  <c r="O156" i="1"/>
  <c r="O160" i="1"/>
  <c r="O164" i="1"/>
  <c r="O168" i="1"/>
  <c r="O172" i="1"/>
  <c r="O176" i="1"/>
  <c r="O180" i="1"/>
  <c r="O184" i="1"/>
  <c r="O188" i="1"/>
  <c r="O192" i="1"/>
  <c r="O196" i="1"/>
  <c r="O200" i="1"/>
  <c r="O204" i="1"/>
  <c r="O208" i="1"/>
  <c r="O212" i="1"/>
  <c r="O216" i="1"/>
  <c r="O220" i="1"/>
  <c r="O224" i="1"/>
  <c r="O228" i="1"/>
  <c r="O232" i="1"/>
  <c r="O236" i="1"/>
  <c r="O240" i="1"/>
  <c r="O244" i="1"/>
  <c r="O248" i="1"/>
  <c r="O252" i="1"/>
  <c r="O14" i="1"/>
  <c r="S14" i="1"/>
  <c r="O26" i="1"/>
  <c r="S26" i="1"/>
  <c r="O38" i="1"/>
  <c r="S38" i="1"/>
  <c r="O50" i="1"/>
  <c r="S50" i="1"/>
  <c r="O62" i="1"/>
  <c r="S62" i="1"/>
  <c r="O70" i="1"/>
  <c r="O78" i="1"/>
  <c r="O90" i="1"/>
  <c r="O98" i="1"/>
  <c r="O106" i="1"/>
  <c r="O114" i="1"/>
  <c r="O122" i="1"/>
  <c r="O158" i="1"/>
  <c r="O5" i="1"/>
  <c r="S5" i="1"/>
  <c r="O9" i="1"/>
  <c r="S9" i="1"/>
  <c r="O13" i="1"/>
  <c r="S13" i="1"/>
  <c r="O17" i="1"/>
  <c r="S17" i="1"/>
  <c r="O21" i="1"/>
  <c r="S21" i="1"/>
  <c r="O25" i="1"/>
  <c r="S25" i="1"/>
  <c r="O29" i="1"/>
  <c r="S29" i="1"/>
  <c r="O33" i="1"/>
  <c r="S33" i="1"/>
  <c r="O37" i="1"/>
  <c r="S37" i="1"/>
  <c r="O41" i="1"/>
  <c r="S41" i="1"/>
  <c r="O45" i="1"/>
  <c r="S45" i="1"/>
  <c r="O49" i="1"/>
  <c r="S49" i="1"/>
  <c r="O53" i="1"/>
  <c r="S53" i="1"/>
  <c r="O57" i="1"/>
  <c r="S57" i="1"/>
  <c r="O61" i="1"/>
  <c r="S61" i="1"/>
  <c r="O65" i="1"/>
  <c r="S65" i="1"/>
  <c r="O69" i="1"/>
  <c r="O73" i="1"/>
  <c r="O77" i="1"/>
  <c r="O81" i="1"/>
  <c r="O85" i="1"/>
  <c r="O89" i="1"/>
  <c r="O93" i="1"/>
  <c r="O97" i="1"/>
  <c r="O101" i="1"/>
  <c r="O105" i="1"/>
  <c r="O109" i="1"/>
  <c r="O113" i="1"/>
  <c r="O117" i="1"/>
  <c r="O121" i="1"/>
  <c r="O125" i="1"/>
  <c r="O129" i="1"/>
  <c r="O133" i="1"/>
  <c r="O137" i="1"/>
  <c r="O141" i="1"/>
  <c r="O145" i="1"/>
  <c r="O149" i="1"/>
  <c r="O153" i="1"/>
  <c r="O157" i="1"/>
  <c r="O161" i="1"/>
  <c r="O165" i="1"/>
  <c r="O169" i="1"/>
  <c r="O173" i="1"/>
  <c r="O177" i="1"/>
  <c r="O181" i="1"/>
  <c r="O185" i="1"/>
  <c r="O189" i="1"/>
  <c r="O193" i="1"/>
  <c r="O197" i="1"/>
  <c r="O201" i="1"/>
  <c r="O205" i="1"/>
  <c r="O209" i="1"/>
  <c r="O213" i="1"/>
  <c r="O217" i="1"/>
  <c r="O221" i="1"/>
  <c r="O225" i="1"/>
  <c r="O229" i="1"/>
  <c r="O233" i="1"/>
  <c r="O237" i="1"/>
  <c r="O241" i="1"/>
  <c r="O249" i="1"/>
  <c r="O253" i="1"/>
  <c r="I246" i="1"/>
  <c r="O246" i="1"/>
  <c r="I245" i="1"/>
  <c r="O245" i="1"/>
  <c r="I10" i="1"/>
  <c r="L10" i="1"/>
  <c r="I22" i="1"/>
  <c r="L22" i="1"/>
  <c r="I34" i="1"/>
  <c r="L34" i="1"/>
  <c r="I46" i="1"/>
  <c r="L46" i="1"/>
  <c r="I58" i="1"/>
  <c r="L58" i="1"/>
  <c r="I70" i="1"/>
  <c r="L70" i="1"/>
  <c r="I82" i="1"/>
  <c r="L82" i="1"/>
  <c r="I94" i="1"/>
  <c r="L94" i="1"/>
  <c r="I106" i="1"/>
  <c r="L106" i="1"/>
  <c r="I118" i="1"/>
  <c r="L118" i="1"/>
  <c r="I130" i="1"/>
  <c r="L130" i="1"/>
  <c r="I142" i="1"/>
  <c r="L142" i="1"/>
  <c r="I154" i="1"/>
  <c r="L154" i="1"/>
  <c r="I166" i="1"/>
  <c r="L166" i="1"/>
  <c r="I178" i="1"/>
  <c r="L178" i="1"/>
  <c r="I190" i="1"/>
  <c r="L190" i="1"/>
  <c r="I202" i="1"/>
  <c r="L202" i="1"/>
  <c r="I214" i="1"/>
  <c r="L214" i="1"/>
  <c r="I222" i="1"/>
  <c r="L222" i="1"/>
  <c r="I230" i="1"/>
  <c r="L230" i="1"/>
  <c r="I234" i="1"/>
  <c r="L234" i="1"/>
  <c r="I238" i="1"/>
  <c r="L238" i="1"/>
  <c r="I242" i="1"/>
  <c r="L242" i="1"/>
  <c r="I7" i="1"/>
  <c r="L7" i="1"/>
  <c r="I11" i="1"/>
  <c r="L11" i="1"/>
  <c r="I15" i="1"/>
  <c r="L15" i="1"/>
  <c r="I19" i="1"/>
  <c r="L19" i="1"/>
  <c r="I23" i="1"/>
  <c r="L23" i="1"/>
  <c r="I27" i="1"/>
  <c r="L27" i="1"/>
  <c r="I31" i="1"/>
  <c r="L31" i="1"/>
  <c r="I35" i="1"/>
  <c r="L35" i="1"/>
  <c r="I39" i="1"/>
  <c r="L39" i="1"/>
  <c r="I43" i="1"/>
  <c r="L43" i="1"/>
  <c r="I47" i="1"/>
  <c r="L47" i="1"/>
  <c r="I51" i="1"/>
  <c r="L51" i="1"/>
  <c r="I55" i="1"/>
  <c r="L55" i="1"/>
  <c r="I59" i="1"/>
  <c r="L59" i="1"/>
  <c r="I63" i="1"/>
  <c r="L63" i="1"/>
  <c r="I67" i="1"/>
  <c r="L67" i="1"/>
  <c r="I71" i="1"/>
  <c r="L71" i="1"/>
  <c r="I75" i="1"/>
  <c r="L75" i="1"/>
  <c r="I79" i="1"/>
  <c r="L79" i="1"/>
  <c r="I83" i="1"/>
  <c r="L83" i="1"/>
  <c r="I87" i="1"/>
  <c r="L87" i="1"/>
  <c r="I91" i="1"/>
  <c r="L91" i="1"/>
  <c r="I95" i="1"/>
  <c r="L95" i="1"/>
  <c r="I99" i="1"/>
  <c r="L99" i="1"/>
  <c r="I103" i="1"/>
  <c r="L103" i="1"/>
  <c r="I107" i="1"/>
  <c r="L107" i="1"/>
  <c r="I111" i="1"/>
  <c r="L111" i="1"/>
  <c r="I115" i="1"/>
  <c r="L115" i="1"/>
  <c r="I119" i="1"/>
  <c r="L119" i="1"/>
  <c r="I123" i="1"/>
  <c r="L123" i="1"/>
  <c r="I127" i="1"/>
  <c r="L127" i="1"/>
  <c r="I131" i="1"/>
  <c r="L131" i="1"/>
  <c r="I135" i="1"/>
  <c r="L135" i="1"/>
  <c r="I139" i="1"/>
  <c r="L139" i="1"/>
  <c r="I143" i="1"/>
  <c r="L143" i="1"/>
  <c r="I147" i="1"/>
  <c r="L147" i="1"/>
  <c r="I151" i="1"/>
  <c r="L151" i="1"/>
  <c r="I155" i="1"/>
  <c r="L155" i="1"/>
  <c r="I159" i="1"/>
  <c r="L159" i="1"/>
  <c r="I163" i="1"/>
  <c r="L163" i="1"/>
  <c r="I167" i="1"/>
  <c r="L167" i="1"/>
  <c r="I171" i="1"/>
  <c r="L171" i="1"/>
  <c r="I175" i="1"/>
  <c r="L175" i="1"/>
  <c r="I179" i="1"/>
  <c r="L179" i="1"/>
  <c r="I183" i="1"/>
  <c r="L183" i="1"/>
  <c r="I187" i="1"/>
  <c r="L187" i="1"/>
  <c r="I191" i="1"/>
  <c r="L191" i="1"/>
  <c r="I195" i="1"/>
  <c r="L195" i="1"/>
  <c r="I199" i="1"/>
  <c r="L199" i="1"/>
  <c r="I203" i="1"/>
  <c r="L203" i="1"/>
  <c r="I207" i="1"/>
  <c r="L207" i="1"/>
  <c r="I211" i="1"/>
  <c r="L211" i="1"/>
  <c r="I215" i="1"/>
  <c r="L215" i="1"/>
  <c r="I219" i="1"/>
  <c r="L219" i="1"/>
  <c r="I223" i="1"/>
  <c r="L223" i="1"/>
  <c r="I227" i="1"/>
  <c r="L227" i="1"/>
  <c r="I231" i="1"/>
  <c r="L231" i="1"/>
  <c r="I235" i="1"/>
  <c r="L235" i="1"/>
  <c r="I239" i="1"/>
  <c r="L239" i="1"/>
  <c r="I243" i="1"/>
  <c r="L243" i="1"/>
  <c r="I247" i="1"/>
  <c r="L247" i="1"/>
  <c r="I251" i="1"/>
  <c r="L251" i="1"/>
  <c r="I14" i="1"/>
  <c r="L14" i="1"/>
  <c r="I26" i="1"/>
  <c r="L26" i="1"/>
  <c r="I38" i="1"/>
  <c r="L38" i="1"/>
  <c r="I50" i="1"/>
  <c r="L50" i="1"/>
  <c r="I62" i="1"/>
  <c r="L62" i="1"/>
  <c r="I74" i="1"/>
  <c r="L74" i="1"/>
  <c r="I86" i="1"/>
  <c r="L86" i="1"/>
  <c r="I98" i="1"/>
  <c r="L98" i="1"/>
  <c r="I110" i="1"/>
  <c r="L110" i="1"/>
  <c r="I122" i="1"/>
  <c r="L122" i="1"/>
  <c r="I138" i="1"/>
  <c r="L138" i="1"/>
  <c r="I150" i="1"/>
  <c r="L150" i="1"/>
  <c r="I158" i="1"/>
  <c r="L158" i="1"/>
  <c r="I170" i="1"/>
  <c r="L170" i="1"/>
  <c r="I182" i="1"/>
  <c r="L182" i="1"/>
  <c r="I194" i="1"/>
  <c r="L194" i="1"/>
  <c r="I206" i="1"/>
  <c r="L206" i="1"/>
  <c r="I218" i="1"/>
  <c r="L218" i="1"/>
  <c r="I8" i="1"/>
  <c r="L8" i="1"/>
  <c r="I16" i="1"/>
  <c r="L16" i="1"/>
  <c r="I24" i="1"/>
  <c r="L24" i="1"/>
  <c r="I32" i="1"/>
  <c r="L32" i="1"/>
  <c r="I44" i="1"/>
  <c r="L44" i="1"/>
  <c r="I52" i="1"/>
  <c r="L52" i="1"/>
  <c r="I56" i="1"/>
  <c r="L56" i="1"/>
  <c r="I64" i="1"/>
  <c r="L64" i="1"/>
  <c r="I68" i="1"/>
  <c r="L68" i="1"/>
  <c r="I72" i="1"/>
  <c r="L72" i="1"/>
  <c r="I76" i="1"/>
  <c r="L76" i="1"/>
  <c r="I80" i="1"/>
  <c r="L80" i="1"/>
  <c r="I84" i="1"/>
  <c r="L84" i="1"/>
  <c r="I92" i="1"/>
  <c r="L92" i="1"/>
  <c r="I96" i="1"/>
  <c r="L96" i="1"/>
  <c r="I100" i="1"/>
  <c r="L100" i="1"/>
  <c r="I104" i="1"/>
  <c r="L104" i="1"/>
  <c r="I108" i="1"/>
  <c r="L108" i="1"/>
  <c r="I112" i="1"/>
  <c r="L112" i="1"/>
  <c r="I116" i="1"/>
  <c r="L116" i="1"/>
  <c r="I120" i="1"/>
  <c r="L120" i="1"/>
  <c r="I124" i="1"/>
  <c r="L124" i="1"/>
  <c r="I128" i="1"/>
  <c r="L128" i="1"/>
  <c r="I132" i="1"/>
  <c r="L132" i="1"/>
  <c r="I136" i="1"/>
  <c r="L136" i="1"/>
  <c r="I140" i="1"/>
  <c r="L140" i="1"/>
  <c r="I144" i="1"/>
  <c r="L144" i="1"/>
  <c r="I148" i="1"/>
  <c r="L148" i="1"/>
  <c r="I152" i="1"/>
  <c r="L152" i="1"/>
  <c r="I156" i="1"/>
  <c r="L156" i="1"/>
  <c r="I160" i="1"/>
  <c r="L160" i="1"/>
  <c r="I164" i="1"/>
  <c r="L164" i="1"/>
  <c r="I168" i="1"/>
  <c r="L168" i="1"/>
  <c r="I172" i="1"/>
  <c r="L172" i="1"/>
  <c r="I176" i="1"/>
  <c r="L176" i="1"/>
  <c r="I180" i="1"/>
  <c r="L180" i="1"/>
  <c r="I184" i="1"/>
  <c r="L184" i="1"/>
  <c r="I188" i="1"/>
  <c r="L188" i="1"/>
  <c r="I192" i="1"/>
  <c r="L192" i="1"/>
  <c r="I196" i="1"/>
  <c r="L196" i="1"/>
  <c r="I200" i="1"/>
  <c r="L200" i="1"/>
  <c r="I204" i="1"/>
  <c r="L204" i="1"/>
  <c r="I208" i="1"/>
  <c r="L208" i="1"/>
  <c r="I212" i="1"/>
  <c r="L212" i="1"/>
  <c r="I216" i="1"/>
  <c r="L216" i="1"/>
  <c r="I220" i="1"/>
  <c r="L220" i="1"/>
  <c r="I224" i="1"/>
  <c r="L224" i="1"/>
  <c r="I228" i="1"/>
  <c r="L228" i="1"/>
  <c r="I232" i="1"/>
  <c r="L232" i="1"/>
  <c r="I236" i="1"/>
  <c r="L236" i="1"/>
  <c r="I240" i="1"/>
  <c r="L240" i="1"/>
  <c r="I244" i="1"/>
  <c r="L244" i="1"/>
  <c r="I248" i="1"/>
  <c r="L248" i="1"/>
  <c r="I252" i="1"/>
  <c r="L252" i="1"/>
  <c r="I6" i="1"/>
  <c r="L6" i="1"/>
  <c r="I18" i="1"/>
  <c r="L18" i="1"/>
  <c r="I30" i="1"/>
  <c r="L30" i="1"/>
  <c r="I42" i="1"/>
  <c r="L42" i="1"/>
  <c r="I54" i="1"/>
  <c r="L54" i="1"/>
  <c r="I66" i="1"/>
  <c r="L66" i="1"/>
  <c r="I78" i="1"/>
  <c r="L78" i="1"/>
  <c r="I90" i="1"/>
  <c r="L90" i="1"/>
  <c r="I102" i="1"/>
  <c r="L102" i="1"/>
  <c r="I114" i="1"/>
  <c r="L114" i="1"/>
  <c r="I126" i="1"/>
  <c r="L126" i="1"/>
  <c r="I134" i="1"/>
  <c r="L134" i="1"/>
  <c r="I146" i="1"/>
  <c r="L146" i="1"/>
  <c r="I162" i="1"/>
  <c r="L162" i="1"/>
  <c r="I174" i="1"/>
  <c r="L174" i="1"/>
  <c r="I186" i="1"/>
  <c r="L186" i="1"/>
  <c r="I198" i="1"/>
  <c r="L198" i="1"/>
  <c r="I210" i="1"/>
  <c r="L210" i="1"/>
  <c r="I226" i="1"/>
  <c r="L226" i="1"/>
  <c r="I250" i="1"/>
  <c r="L250" i="1"/>
  <c r="I4" i="1"/>
  <c r="I254" i="1" s="1"/>
  <c r="L4" i="1"/>
  <c r="I12" i="1"/>
  <c r="L12" i="1"/>
  <c r="I20" i="1"/>
  <c r="L20" i="1"/>
  <c r="I28" i="1"/>
  <c r="L28" i="1"/>
  <c r="I36" i="1"/>
  <c r="L36" i="1"/>
  <c r="I40" i="1"/>
  <c r="L40" i="1"/>
  <c r="I48" i="1"/>
  <c r="L48" i="1"/>
  <c r="I60" i="1"/>
  <c r="L60" i="1"/>
  <c r="I88" i="1"/>
  <c r="L88" i="1"/>
  <c r="I5" i="1"/>
  <c r="L5" i="1"/>
  <c r="I9" i="1"/>
  <c r="L9" i="1"/>
  <c r="I13" i="1"/>
  <c r="L13" i="1"/>
  <c r="I17" i="1"/>
  <c r="L17" i="1"/>
  <c r="I21" i="1"/>
  <c r="L21" i="1"/>
  <c r="I25" i="1"/>
  <c r="L25" i="1"/>
  <c r="I29" i="1"/>
  <c r="L29" i="1"/>
  <c r="I33" i="1"/>
  <c r="L33" i="1"/>
  <c r="I37" i="1"/>
  <c r="L37" i="1"/>
  <c r="I41" i="1"/>
  <c r="L41" i="1"/>
  <c r="I45" i="1"/>
  <c r="L45" i="1"/>
  <c r="I49" i="1"/>
  <c r="L49" i="1"/>
  <c r="I53" i="1"/>
  <c r="L53" i="1"/>
  <c r="I57" i="1"/>
  <c r="L57" i="1"/>
  <c r="I61" i="1"/>
  <c r="L61" i="1"/>
  <c r="I65" i="1"/>
  <c r="L65" i="1"/>
  <c r="I69" i="1"/>
  <c r="L69" i="1"/>
  <c r="I73" i="1"/>
  <c r="L73" i="1"/>
  <c r="I77" i="1"/>
  <c r="L77" i="1"/>
  <c r="I81" i="1"/>
  <c r="L81" i="1"/>
  <c r="I85" i="1"/>
  <c r="L85" i="1"/>
  <c r="I89" i="1"/>
  <c r="L89" i="1"/>
  <c r="I93" i="1"/>
  <c r="L93" i="1"/>
  <c r="I97" i="1"/>
  <c r="L97" i="1"/>
  <c r="I101" i="1"/>
  <c r="L101" i="1"/>
  <c r="I105" i="1"/>
  <c r="L105" i="1"/>
  <c r="I109" i="1"/>
  <c r="L109" i="1"/>
  <c r="I113" i="1"/>
  <c r="L113" i="1"/>
  <c r="I117" i="1"/>
  <c r="L117" i="1"/>
  <c r="I121" i="1"/>
  <c r="L121" i="1"/>
  <c r="I125" i="1"/>
  <c r="L125" i="1"/>
  <c r="I129" i="1"/>
  <c r="L129" i="1"/>
  <c r="I133" i="1"/>
  <c r="L133" i="1"/>
  <c r="I137" i="1"/>
  <c r="L137" i="1"/>
  <c r="I141" i="1"/>
  <c r="L141" i="1"/>
  <c r="I145" i="1"/>
  <c r="L145" i="1"/>
  <c r="I149" i="1"/>
  <c r="L149" i="1"/>
  <c r="I153" i="1"/>
  <c r="L153" i="1"/>
  <c r="I157" i="1"/>
  <c r="L157" i="1"/>
  <c r="I161" i="1"/>
  <c r="L161" i="1"/>
  <c r="I165" i="1"/>
  <c r="L165" i="1"/>
  <c r="I169" i="1"/>
  <c r="L169" i="1"/>
  <c r="I173" i="1"/>
  <c r="L173" i="1"/>
  <c r="I177" i="1"/>
  <c r="L177" i="1"/>
  <c r="I181" i="1"/>
  <c r="L181" i="1"/>
  <c r="I185" i="1"/>
  <c r="L185" i="1"/>
  <c r="I189" i="1"/>
  <c r="L189" i="1"/>
  <c r="I193" i="1"/>
  <c r="L193" i="1"/>
  <c r="I197" i="1"/>
  <c r="L197" i="1"/>
  <c r="I201" i="1"/>
  <c r="L201" i="1"/>
  <c r="I205" i="1"/>
  <c r="L205" i="1"/>
  <c r="I209" i="1"/>
  <c r="L209" i="1"/>
  <c r="I213" i="1"/>
  <c r="L213" i="1"/>
  <c r="I217" i="1"/>
  <c r="L217" i="1"/>
  <c r="I221" i="1"/>
  <c r="L221" i="1"/>
  <c r="I225" i="1"/>
  <c r="L225" i="1"/>
  <c r="I229" i="1"/>
  <c r="L229" i="1"/>
  <c r="I233" i="1"/>
  <c r="L233" i="1"/>
  <c r="I237" i="1"/>
  <c r="L237" i="1"/>
  <c r="I241" i="1"/>
  <c r="L241" i="1"/>
  <c r="I249" i="1"/>
  <c r="L249" i="1"/>
  <c r="I253" i="1"/>
  <c r="L253" i="1"/>
  <c r="F190" i="1"/>
  <c r="F250" i="1"/>
  <c r="I255" i="1"/>
  <c r="F6" i="1"/>
  <c r="F249" i="1"/>
  <c r="F241" i="1"/>
  <c r="F237" i="1"/>
  <c r="F253" i="1"/>
  <c r="F245" i="1"/>
  <c r="F233" i="1"/>
  <c r="F229" i="1"/>
  <c r="F225" i="1"/>
  <c r="F221" i="1"/>
  <c r="F217" i="1"/>
  <c r="F213" i="1"/>
  <c r="F20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7" i="1"/>
  <c r="F153" i="1"/>
  <c r="F149" i="1"/>
  <c r="F145" i="1"/>
  <c r="F141" i="1"/>
  <c r="F137" i="1"/>
  <c r="F133" i="1"/>
  <c r="F129" i="1"/>
  <c r="F125" i="1"/>
  <c r="F121" i="1"/>
  <c r="F117" i="1"/>
  <c r="F113" i="1"/>
  <c r="F109" i="1"/>
  <c r="F105" i="1"/>
  <c r="F24" i="1"/>
  <c r="F251" i="1"/>
  <c r="F247" i="1"/>
  <c r="F243" i="1"/>
  <c r="F239" i="1"/>
  <c r="F235" i="1"/>
  <c r="F231" i="1"/>
  <c r="F227" i="1"/>
  <c r="F223" i="1"/>
  <c r="F219" i="1"/>
  <c r="F215" i="1"/>
  <c r="F211" i="1"/>
  <c r="F207" i="1"/>
  <c r="F203" i="1"/>
  <c r="F199" i="1"/>
  <c r="F195" i="1"/>
  <c r="F191" i="1"/>
  <c r="F187" i="1"/>
  <c r="F183" i="1"/>
  <c r="F179" i="1"/>
  <c r="F175" i="1"/>
  <c r="F171" i="1"/>
  <c r="F167" i="1"/>
  <c r="F163" i="1"/>
  <c r="F159" i="1"/>
  <c r="F155" i="1"/>
  <c r="F151" i="1"/>
  <c r="F147" i="1"/>
  <c r="F143" i="1"/>
  <c r="F139" i="1"/>
  <c r="F135" i="1"/>
  <c r="F131" i="1"/>
  <c r="F127" i="1"/>
  <c r="F123" i="1"/>
  <c r="F119" i="1"/>
  <c r="F115" i="1"/>
  <c r="F111" i="1"/>
  <c r="F107" i="1"/>
  <c r="F103" i="1"/>
  <c r="F99" i="1"/>
  <c r="F95" i="1"/>
  <c r="F91" i="1"/>
  <c r="F87" i="1"/>
  <c r="F83" i="1"/>
  <c r="F79" i="1"/>
  <c r="F75" i="1"/>
  <c r="F71" i="1"/>
  <c r="F67" i="1"/>
  <c r="F63" i="1"/>
  <c r="F59" i="1"/>
  <c r="F55" i="1"/>
  <c r="F51" i="1"/>
  <c r="F47" i="1"/>
  <c r="F43" i="1"/>
  <c r="F39" i="1"/>
  <c r="F35" i="1"/>
  <c r="F31" i="1"/>
  <c r="F27" i="1"/>
  <c r="F23" i="1"/>
  <c r="F19" i="1"/>
  <c r="F15" i="1"/>
  <c r="F11" i="1"/>
  <c r="F7" i="1"/>
  <c r="F4" i="1"/>
  <c r="F101" i="1"/>
  <c r="F97" i="1"/>
  <c r="F93" i="1"/>
  <c r="F89" i="1"/>
  <c r="F85" i="1"/>
  <c r="F81" i="1"/>
  <c r="F77" i="1"/>
  <c r="F73" i="1"/>
  <c r="F69" i="1"/>
  <c r="F65" i="1"/>
  <c r="F61" i="1"/>
  <c r="F57" i="1"/>
  <c r="F53" i="1"/>
  <c r="F49" i="1"/>
  <c r="F45" i="1"/>
  <c r="F41" i="1"/>
  <c r="F37" i="1"/>
  <c r="F33" i="1"/>
  <c r="F29" i="1"/>
  <c r="F25" i="1"/>
  <c r="F21" i="1"/>
  <c r="F17" i="1"/>
  <c r="F13" i="1"/>
  <c r="F9" i="1"/>
  <c r="F5" i="1"/>
  <c r="F8" i="1"/>
  <c r="O254" i="1" l="1"/>
  <c r="O255" i="1"/>
  <c r="L255" i="1"/>
  <c r="L254" i="1"/>
  <c r="F255" i="1"/>
  <c r="F254" i="1"/>
</calcChain>
</file>

<file path=xl/sharedStrings.xml><?xml version="1.0" encoding="utf-8"?>
<sst xmlns="http://schemas.openxmlformats.org/spreadsheetml/2006/main" count="38" uniqueCount="27">
  <si>
    <t>1D Return</t>
  </si>
  <si>
    <t>Index Fund NAV</t>
  </si>
  <si>
    <t>NIFTY TRI</t>
  </si>
  <si>
    <t>Closing Value</t>
  </si>
  <si>
    <t>Delta vs TRI</t>
  </si>
  <si>
    <t>Annualized Tracking Error</t>
  </si>
  <si>
    <t>Annualized Tracking Difference</t>
  </si>
  <si>
    <t>Date</t>
  </si>
  <si>
    <t>ETF NAV</t>
  </si>
  <si>
    <t>Tracking Error</t>
  </si>
  <si>
    <t>A</t>
  </si>
  <si>
    <t>B</t>
  </si>
  <si>
    <t>C</t>
  </si>
  <si>
    <t>D</t>
  </si>
  <si>
    <t>Index Mutual Funds</t>
  </si>
  <si>
    <t>ETFs</t>
  </si>
  <si>
    <t>31-Oct-2019 
to 
31-Oct-2020</t>
  </si>
  <si>
    <t>Tracking Difference (TD)</t>
  </si>
  <si>
    <t>TER (from fund fact sheet)</t>
  </si>
  <si>
    <t>TD-TER</t>
  </si>
  <si>
    <t>A index mutual fund</t>
  </si>
  <si>
    <t>B index mutual fund</t>
  </si>
  <si>
    <t>C ETF</t>
  </si>
  <si>
    <t>D ETF</t>
  </si>
  <si>
    <t xml:space="preserve">Date </t>
  </si>
  <si>
    <t>Closing Price (NSE)</t>
  </si>
  <si>
    <t>D ETF Closing Price (NSE)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</si>
</sst>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[$-409]dd\-mmm\-yy;@"/>
    <numFmt numFmtId="165" formatCode="#,##0.0000"/>
    <numFmt numFmtId="166" formatCode="0.0000%"/>
    <numFmt numFmtId="167" formatCode="0.000"/>
    <numFmt numFmtId="168" formatCode="0.0000"/>
  </numFmts>
  <fonts count="10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333333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b/>
      <sz val="10"/>
      <color rgb="FFFF0000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0" xfId="0" applyFill="1"/>
    <xf numFmtId="166" fontId="0" fillId="0" borderId="0" xfId="1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164" fontId="0" fillId="0" borderId="0" xfId="0" applyNumberFormat="1" applyFill="1" applyAlignment="1">
      <alignment horizontal="center"/>
    </xf>
    <xf numFmtId="166" fontId="0" fillId="0" borderId="0" xfId="1" applyNumberFormat="1" applyFont="1" applyFill="1" applyBorder="1" applyAlignment="1">
      <alignment horizontal="center"/>
    </xf>
    <xf numFmtId="10" fontId="0" fillId="0" borderId="0" xfId="0" applyNumberFormat="1" applyFill="1" applyAlignment="1">
      <alignment horizontal="center"/>
    </xf>
    <xf numFmtId="166" fontId="3" fillId="0" borderId="0" xfId="1" applyNumberFormat="1" applyFont="1" applyFill="1" applyAlignment="1">
      <alignment horizontal="left"/>
    </xf>
    <xf numFmtId="166" fontId="0" fillId="0" borderId="0" xfId="1" applyNumberFormat="1" applyFont="1" applyFill="1" applyAlignment="1">
      <alignment horizontal="left"/>
    </xf>
    <xf numFmtId="0" fontId="0" fillId="0" borderId="0" xfId="0" applyFill="1" applyAlignment="1">
      <alignment horizontal="left"/>
    </xf>
    <xf numFmtId="166" fontId="0" fillId="0" borderId="0" xfId="0" applyNumberFormat="1" applyFill="1" applyAlignment="1">
      <alignment horizontal="center"/>
    </xf>
    <xf numFmtId="166" fontId="0" fillId="0" borderId="0" xfId="0" applyNumberFormat="1" applyFill="1"/>
    <xf numFmtId="2" fontId="0" fillId="0" borderId="0" xfId="0" applyNumberFormat="1" applyFill="1"/>
    <xf numFmtId="166" fontId="0" fillId="0" borderId="0" xfId="1" applyNumberFormat="1" applyFont="1" applyFill="1"/>
    <xf numFmtId="0" fontId="0" fillId="3" borderId="0" xfId="0" applyFill="1"/>
    <xf numFmtId="166" fontId="0" fillId="0" borderId="0" xfId="1" applyNumberFormat="1" applyFont="1" applyFill="1" applyBorder="1" applyAlignment="1">
      <alignment horizontal="right"/>
    </xf>
    <xf numFmtId="0" fontId="0" fillId="0" borderId="0" xfId="0" applyFill="1" applyAlignment="1">
      <alignment horizontal="right"/>
    </xf>
    <xf numFmtId="166" fontId="4" fillId="3" borderId="0" xfId="1" applyNumberFormat="1" applyFont="1" applyFill="1" applyAlignment="1">
      <alignment horizontal="right"/>
    </xf>
    <xf numFmtId="0" fontId="6" fillId="0" borderId="0" xfId="0" applyFont="1" applyAlignment="1">
      <alignment wrapText="1"/>
    </xf>
    <xf numFmtId="166" fontId="0" fillId="2" borderId="0" xfId="1" applyNumberFormat="1" applyFont="1" applyFill="1"/>
    <xf numFmtId="166" fontId="0" fillId="2" borderId="0" xfId="0" applyNumberFormat="1" applyFill="1"/>
    <xf numFmtId="0" fontId="0" fillId="0" borderId="0" xfId="0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10" fontId="8" fillId="0" borderId="5" xfId="1" applyNumberFormat="1" applyFont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 wrapText="1"/>
    </xf>
    <xf numFmtId="10" fontId="8" fillId="0" borderId="1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right" vertical="center" wrapText="1"/>
    </xf>
    <xf numFmtId="10" fontId="8" fillId="0" borderId="7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0" fontId="8" fillId="0" borderId="9" xfId="0" applyNumberFormat="1" applyFont="1" applyBorder="1" applyAlignment="1">
      <alignment horizontal="center" vertical="center"/>
    </xf>
    <xf numFmtId="10" fontId="8" fillId="0" borderId="10" xfId="1" applyNumberFormat="1" applyFont="1" applyBorder="1" applyAlignment="1">
      <alignment horizontal="center" vertical="center"/>
    </xf>
    <xf numFmtId="10" fontId="8" fillId="0" borderId="11" xfId="0" applyNumberFormat="1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167" fontId="2" fillId="0" borderId="0" xfId="0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6" fontId="2" fillId="0" borderId="0" xfId="0" applyNumberFormat="1" applyFont="1" applyFill="1" applyBorder="1" applyAlignment="1">
      <alignment horizontal="center"/>
    </xf>
    <xf numFmtId="166" fontId="4" fillId="3" borderId="0" xfId="1" applyNumberFormat="1" applyFont="1" applyFill="1" applyBorder="1" applyAlignment="1">
      <alignment horizontal="center"/>
    </xf>
    <xf numFmtId="166" fontId="0" fillId="0" borderId="8" xfId="1" applyNumberFormat="1" applyFont="1" applyFill="1" applyBorder="1" applyAlignment="1">
      <alignment horizontal="center"/>
    </xf>
    <xf numFmtId="2" fontId="0" fillId="0" borderId="0" xfId="0" applyNumberFormat="1" applyFill="1" applyBorder="1"/>
    <xf numFmtId="166" fontId="0" fillId="0" borderId="12" xfId="1" applyNumberFormat="1" applyFont="1" applyFill="1" applyBorder="1" applyAlignment="1">
      <alignment horizontal="right"/>
    </xf>
    <xf numFmtId="0" fontId="0" fillId="0" borderId="8" xfId="0" applyBorder="1"/>
    <xf numFmtId="0" fontId="0" fillId="0" borderId="12" xfId="0" applyFill="1" applyBorder="1" applyAlignment="1">
      <alignment horizontal="right"/>
    </xf>
    <xf numFmtId="166" fontId="0" fillId="0" borderId="0" xfId="1" applyNumberFormat="1" applyFont="1" applyFill="1" applyBorder="1"/>
    <xf numFmtId="166" fontId="0" fillId="0" borderId="12" xfId="0" applyNumberFormat="1" applyFill="1" applyBorder="1" applyAlignment="1">
      <alignment horizontal="right"/>
    </xf>
    <xf numFmtId="168" fontId="0" fillId="0" borderId="8" xfId="0" applyNumberFormat="1" applyBorder="1"/>
    <xf numFmtId="168" fontId="0" fillId="0" borderId="0" xfId="1" applyNumberFormat="1" applyFont="1" applyFill="1" applyBorder="1"/>
    <xf numFmtId="166" fontId="0" fillId="2" borderId="12" xfId="1" applyNumberFormat="1" applyFont="1" applyFill="1" applyBorder="1" applyAlignment="1">
      <alignment horizontal="right"/>
    </xf>
    <xf numFmtId="0" fontId="0" fillId="3" borderId="8" xfId="0" applyFill="1" applyBorder="1"/>
    <xf numFmtId="2" fontId="0" fillId="3" borderId="0" xfId="0" applyNumberFormat="1" applyFill="1" applyBorder="1"/>
    <xf numFmtId="166" fontId="4" fillId="3" borderId="12" xfId="1" applyNumberFormat="1" applyFont="1" applyFill="1" applyBorder="1" applyAlignment="1">
      <alignment horizontal="right"/>
    </xf>
    <xf numFmtId="0" fontId="0" fillId="0" borderId="8" xfId="0" applyFill="1" applyBorder="1" applyAlignment="1">
      <alignment horizontal="center"/>
    </xf>
    <xf numFmtId="166" fontId="0" fillId="0" borderId="12" xfId="1" applyNumberFormat="1" applyFont="1" applyFill="1" applyBorder="1" applyAlignment="1">
      <alignment horizontal="center"/>
    </xf>
    <xf numFmtId="165" fontId="0" fillId="0" borderId="8" xfId="0" applyNumberFormat="1" applyFill="1" applyBorder="1" applyAlignment="1">
      <alignment horizontal="center"/>
    </xf>
    <xf numFmtId="166" fontId="4" fillId="3" borderId="12" xfId="1" applyNumberFormat="1" applyFont="1" applyFill="1" applyBorder="1" applyAlignment="1">
      <alignment horizontal="center"/>
    </xf>
    <xf numFmtId="168" fontId="6" fillId="0" borderId="0" xfId="0" applyNumberFormat="1" applyFont="1" applyAlignment="1">
      <alignment wrapText="1"/>
    </xf>
    <xf numFmtId="165" fontId="0" fillId="0" borderId="0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166" fontId="3" fillId="3" borderId="0" xfId="1" applyNumberFormat="1" applyFont="1" applyFill="1" applyAlignment="1">
      <alignment horizontal="right"/>
    </xf>
    <xf numFmtId="166" fontId="5" fillId="0" borderId="0" xfId="1" applyNumberFormat="1" applyFont="1" applyFill="1" applyAlignment="1">
      <alignment horizontal="left" wrapText="1"/>
    </xf>
    <xf numFmtId="164" fontId="3" fillId="0" borderId="12" xfId="0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0" xfId="0" applyFont="1" applyAlignment="1">
      <alignment horizontal="center" wrapText="1"/>
    </xf>
    <xf numFmtId="166" fontId="0" fillId="0" borderId="0" xfId="1" applyNumberFormat="1" applyFont="1" applyFill="1" applyAlignment="1">
      <alignment horizontal="left" wrapText="1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4" fontId="0" fillId="0" borderId="0" xfId="0" applyNumberFormat="1"/>
    <xf numFmtId="15" fontId="0" fillId="0" borderId="0" xfId="0" applyNumberFormat="1"/>
    <xf numFmtId="0" fontId="3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_xlchart.v1.5</cx:f>
      </cx:numDim>
    </cx:data>
    <cx:data id="1">
      <cx:numDim type="val">
        <cx:f>_xlchart.v1.6</cx:f>
      </cx:numDim>
    </cx:data>
    <cx:data id="2">
      <cx:numDim type="val">
        <cx:f>_xlchart.v1.7</cx:f>
      </cx:numDim>
    </cx:data>
    <cx:data id="3">
      <cx:numDim type="val">
        <cx:f>_xlchart.v1.8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b="1"/>
            </a:pP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Bar Chart of Daily Tracking Differences</a:t>
            </a:r>
          </a:p>
          <a:p>
            <a:pPr algn="ctr" rtl="0">
              <a:defRPr b="1"/>
            </a:pP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Daily fund NAV Return vs NIFTY Total Return Index Return</a:t>
            </a:r>
          </a:p>
        </cx:rich>
      </cx:tx>
    </cx:title>
    <cx:plotArea>
      <cx:plotAreaRegion>
        <cx:series layoutId="boxWhisker" uniqueId="{4844382F-DBD3-43A1-A8DB-0276B51E1EAD}" formatIdx="0">
          <cx:tx>
            <cx:txData>
              <cx:f/>
              <cx:v>Index MF A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0000001-896F-43FE-91FC-E24341494F8F}" formatIdx="1">
          <cx:tx>
            <cx:txData>
              <cx:f/>
              <cx:v>Index MF B</cx:v>
            </cx:txData>
          </cx:tx>
          <cx:dataId val="1"/>
          <cx:layoutPr>
            <cx:statistics quartileMethod="exclusive"/>
          </cx:layoutPr>
        </cx:series>
        <cx:series layoutId="boxWhisker" uniqueId="{00000002-896F-43FE-91FC-E24341494F8F}" formatIdx="2">
          <cx:tx>
            <cx:txData>
              <cx:f/>
              <cx:v>Index ETF C</cx:v>
            </cx:txData>
          </cx:tx>
          <cx:dataId val="2"/>
          <cx:layoutPr>
            <cx:statistics quartileMethod="exclusive"/>
          </cx:layoutPr>
        </cx:series>
        <cx:series layoutId="boxWhisker" uniqueId="{00000003-896F-43FE-91FC-E24341494F8F}" formatIdx="3">
          <cx:tx>
            <cx:txData>
              <cx:f/>
              <cx:v>Index ETF D</cx:v>
            </cx:txData>
          </cx:tx>
          <cx:dataId val="3"/>
          <cx:layoutPr>
            <cx:statistics quartileMethod="exclusive"/>
          </cx:layoutPr>
        </cx:series>
      </cx:plotAreaRegion>
      <cx:axis id="0" hidden="1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1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IN" b="1"/>
          </a:p>
        </cx:txPr>
      </cx:axis>
      <cx:axis id="1">
        <cx:valScaling max="0.0020000000000000005" min="-0.0020000000000000005"/>
        <cx:title>
          <cx:tx>
            <cx:txData>
              <cx:v>Tracking Difference, %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b="1"/>
              </a:pPr>
              <a:r>
                <a:rPr lang="en-U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Tracking Difference, %</a:t>
              </a:r>
            </a:p>
          </cx:txPr>
        </cx:title>
        <cx:majorGridlines/>
        <cx:tickLabels/>
        <cx:numFmt formatCode="0.00%" sourceLinked="0"/>
        <cx:txPr>
          <a:bodyPr vertOverflow="overflow" horzOverflow="overflow" wrap="square" lIns="0" tIns="0" rIns="0" bIns="0"/>
          <a:lstStyle/>
          <a:p>
            <a:pPr algn="ctr" rtl="0">
              <a:defRPr sz="900" b="1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IN" b="1"/>
          </a:p>
        </cx:txPr>
      </cx:axis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endParaRPr lang="en-US" sz="900" b="1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>_xlchart.v1.0</cx:f>
      </cx:numDim>
    </cx:data>
    <cx:data id="1">
      <cx:numDim type="val">
        <cx:f>_xlchart.v1.1</cx:f>
      </cx:numDim>
    </cx:data>
    <cx:data id="2">
      <cx:numDim type="val">
        <cx:f>_xlchart.v1.2</cx:f>
      </cx:numDim>
    </cx:data>
    <cx:data id="3">
      <cx:numDim type="val">
        <cx:f>_xlchart.v1.3</cx:f>
      </cx:numDim>
    </cx:data>
    <cx:data id="4">
      <cx:numDim type="val">
        <cx:f>_xlchart.v1.4</cx:f>
      </cx:numDim>
    </cx:data>
  </cx:chartData>
  <cx:chart>
    <cx:title pos="t" align="ctr" overlay="0">
      <cx:tx>
        <cx:rich>
          <a:bodyPr spcFirstLastPara="1" vertOverflow="ellipsis" horzOverflow="overflow" wrap="square" lIns="0" tIns="0" rIns="0" bIns="0" anchor="ctr" anchorCtr="1"/>
          <a:lstStyle/>
          <a:p>
            <a:pPr algn="ctr" rtl="0">
              <a:defRPr b="1"/>
            </a:pP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Bar Chart of Daily Tracking Differences </a:t>
            </a:r>
          </a:p>
          <a:p>
            <a:pPr algn="ctr" rtl="0">
              <a:defRPr b="1"/>
            </a:pPr>
            <a:r>
              <a:rPr lang="en-US" sz="1400" b="1" i="0" u="none" strike="noStrike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Calibri" panose="020F0502020204030204"/>
              </a:rPr>
              <a:t>Impact of Secondary Market Trading in ETFs</a:t>
            </a:r>
          </a:p>
        </cx:rich>
      </cx:tx>
    </cx:title>
    <cx:plotArea>
      <cx:plotAreaRegion>
        <cx:series layoutId="boxWhisker" uniqueId="{4844382F-DBD3-43A1-A8DB-0276B51E1EAD}">
          <cx:tx>
            <cx:txData>
              <cx:f/>
              <cx:v>Index MF A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00000001-896F-43FE-91FC-E24341494F8F}">
          <cx:tx>
            <cx:txData>
              <cx:f/>
              <cx:v>Index MF B</cx:v>
            </cx:txData>
          </cx:tx>
          <cx:dataId val="1"/>
          <cx:layoutPr>
            <cx:statistics quartileMethod="exclusive"/>
          </cx:layoutPr>
        </cx:series>
        <cx:series layoutId="boxWhisker" uniqueId="{00000002-896F-43FE-91FC-E24341494F8F}">
          <cx:tx>
            <cx:txData>
              <cx:f/>
              <cx:v>Index ETF C</cx:v>
            </cx:txData>
          </cx:tx>
          <cx:dataId val="2"/>
          <cx:layoutPr>
            <cx:statistics quartileMethod="exclusive"/>
          </cx:layoutPr>
        </cx:series>
        <cx:series layoutId="boxWhisker" uniqueId="{00000003-896F-43FE-91FC-E24341494F8F}">
          <cx:tx>
            <cx:txData>
              <cx:f/>
              <cx:v>Index ETF D</cx:v>
            </cx:txData>
          </cx:tx>
          <cx:dataId val="3"/>
          <cx:layoutPr>
            <cx:statistics quartileMethod="exclusive"/>
          </cx:layoutPr>
        </cx:series>
        <cx:series layoutId="boxWhisker" uniqueId="{00000004-896F-43FE-91FC-E24341494F8F}">
          <cx:tx>
            <cx:txData>
              <cx:f/>
              <cx:v>Index ETF D Closing Price (NSE)</cx:v>
            </cx:txData>
          </cx:tx>
          <cx:dataId val="4"/>
          <cx:layoutPr>
            <cx:visibility nonoutliers="0"/>
            <cx:statistics quartileMethod="inclusive"/>
          </cx:layoutPr>
        </cx:series>
      </cx:plotAreaRegion>
      <cx:axis id="0" hidden="1">
        <cx:catScaling gapWidth="1"/>
        <cx:tickLabels/>
        <cx:txPr>
          <a:bodyPr vertOverflow="overflow" horzOverflow="overflow" wrap="square" lIns="0" tIns="0" rIns="0" bIns="0"/>
          <a:lstStyle/>
          <a:p>
            <a:pPr algn="ctr" rtl="0">
              <a:defRPr sz="900" b="1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IN" b="1"/>
          </a:p>
        </cx:txPr>
      </cx:axis>
      <cx:axis id="1">
        <cx:valScaling max="0.05000000000000001" min="-0.05000000000000001"/>
        <cx:title>
          <cx:tx>
            <cx:txData>
              <cx:v>Tracking Difference, %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 b="1"/>
              </a:pPr>
              <a:r>
                <a:rPr lang="en-US" sz="1200" b="1" i="0" u="none" strike="noStrike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Tracking Difference, %</a:t>
              </a:r>
            </a:p>
          </cx:txPr>
        </cx:title>
        <cx:majorGridlines/>
        <cx:majorTickMarks type="out"/>
        <cx:tickLabels/>
        <cx:numFmt formatCode="0.00%" sourceLinked="0"/>
        <cx:txPr>
          <a:bodyPr vertOverflow="overflow" horzOverflow="overflow" wrap="square" lIns="0" tIns="0" rIns="0" bIns="0"/>
          <a:lstStyle/>
          <a:p>
            <a:pPr algn="ctr" rtl="0">
              <a:defRPr sz="900" b="1" i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en-IN" b="1"/>
          </a:p>
        </cx:txPr>
      </cx:axis>
    </cx:plotArea>
    <cx:legend pos="b" align="ctr" overlay="0">
      <cx:txPr>
        <a:bodyPr spcFirstLastPara="1" vertOverflow="ellipsis" horzOverflow="overflow" wrap="square" lIns="0" tIns="0" rIns="0" bIns="0" anchor="ctr" anchorCtr="1"/>
        <a:lstStyle/>
        <a:p>
          <a:pPr algn="ctr" rtl="0">
            <a:defRPr b="1"/>
          </a:pPr>
          <a:endParaRPr lang="en-US" sz="900" b="1" i="0" u="none" strike="noStrike" baseline="0">
            <a:solidFill>
              <a:sysClr val="windowText" lastClr="000000">
                <a:lumMod val="65000"/>
                <a:lumOff val="35000"/>
              </a:sysClr>
            </a:solidFill>
            <a:latin typeface="Calibri" panose="020F0502020204030204"/>
          </a:endParaRPr>
        </a:p>
      </cx:txPr>
    </cx:legend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40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29</xdr:row>
      <xdr:rowOff>4763</xdr:rowOff>
    </xdr:from>
    <xdr:to>
      <xdr:col>29</xdr:col>
      <xdr:colOff>271465</xdr:colOff>
      <xdr:row>50</xdr:row>
      <xdr:rowOff>123826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6A58D7C8-5531-448D-81E3-6BEA9E6326A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582650" y="5224463"/>
              <a:ext cx="5757865" cy="39195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N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  <xdr:twoCellAnchor>
    <xdr:from>
      <xdr:col>19</xdr:col>
      <xdr:colOff>604837</xdr:colOff>
      <xdr:row>4</xdr:row>
      <xdr:rowOff>119062</xdr:rowOff>
    </xdr:from>
    <xdr:to>
      <xdr:col>29</xdr:col>
      <xdr:colOff>266702</xdr:colOff>
      <xdr:row>26</xdr:row>
      <xdr:rowOff>57150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Chart 4">
              <a:extLst>
                <a:ext uri="{FF2B5EF4-FFF2-40B4-BE49-F238E27FC236}">
                  <a16:creationId xmlns:a16="http://schemas.microsoft.com/office/drawing/2014/main" id="{F354F478-7BAE-428B-9745-EE68EF28EE2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3577887" y="814387"/>
              <a:ext cx="5757865" cy="3919538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N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D30D0-6D0D-4BD8-915E-4F5C0536127C}">
  <dimension ref="A1:S265"/>
  <sheetViews>
    <sheetView showGridLines="0" tabSelected="1" workbookViewId="0">
      <pane xSplit="3" ySplit="2" topLeftCell="J3" activePane="bottomRight" state="frozen"/>
      <selection pane="topRight" activeCell="D1" sqref="D1"/>
      <selection pane="bottomLeft" activeCell="A3" sqref="A3"/>
      <selection pane="bottomRight" activeCell="P1" sqref="P1:P1048576"/>
    </sheetView>
  </sheetViews>
  <sheetFormatPr defaultRowHeight="13.15" x14ac:dyDescent="0.4"/>
  <cols>
    <col min="1" max="1" width="9.35546875" style="4" bestFit="1" customWidth="1"/>
    <col min="2" max="2" width="11.140625" style="3" bestFit="1" customWidth="1"/>
    <col min="3" max="3" width="9.2109375" style="2" bestFit="1" customWidth="1"/>
    <col min="4" max="4" width="13.28515625" style="3" bestFit="1" customWidth="1"/>
    <col min="5" max="5" width="9.2109375" style="2" bestFit="1" customWidth="1"/>
    <col min="6" max="6" width="9.92578125" style="2" bestFit="1" customWidth="1"/>
    <col min="7" max="7" width="13.28515625" style="3" bestFit="1" customWidth="1"/>
    <col min="8" max="8" width="9.2109375" style="3" bestFit="1" customWidth="1"/>
    <col min="9" max="9" width="9.92578125" style="3" bestFit="1" customWidth="1"/>
    <col min="10" max="10" width="9.78515625" bestFit="1" customWidth="1"/>
    <col min="11" max="11" width="9.2109375" style="12" bestFit="1" customWidth="1"/>
    <col min="12" max="12" width="9.92578125" style="16" bestFit="1" customWidth="1"/>
    <col min="13" max="13" width="9.28515625" bestFit="1" customWidth="1"/>
    <col min="14" max="14" width="9.2109375" style="1" bestFit="1" customWidth="1"/>
    <col min="15" max="15" width="9.92578125" style="1" bestFit="1" customWidth="1"/>
    <col min="16" max="16" width="9.140625" hidden="1" customWidth="1"/>
    <col min="17" max="17" width="15.2109375" bestFit="1" customWidth="1"/>
    <col min="18" max="16384" width="9.140625" style="1"/>
  </cols>
  <sheetData>
    <row r="1" spans="1:19" x14ac:dyDescent="0.4">
      <c r="A1" s="62" t="s">
        <v>7</v>
      </c>
      <c r="B1" s="59" t="s">
        <v>2</v>
      </c>
      <c r="C1" s="59"/>
      <c r="D1" s="68" t="s">
        <v>20</v>
      </c>
      <c r="E1" s="59"/>
      <c r="F1" s="69"/>
      <c r="G1" s="70" t="s">
        <v>21</v>
      </c>
      <c r="H1" s="70"/>
      <c r="I1" s="70"/>
      <c r="J1" s="63" t="s">
        <v>22</v>
      </c>
      <c r="K1" s="64"/>
      <c r="L1" s="65"/>
      <c r="M1" s="66" t="s">
        <v>23</v>
      </c>
      <c r="N1" s="66"/>
      <c r="O1" s="66"/>
      <c r="P1" t="s">
        <v>24</v>
      </c>
      <c r="Q1" s="77" t="s">
        <v>26</v>
      </c>
      <c r="R1" s="77"/>
      <c r="S1" s="77"/>
    </row>
    <row r="2" spans="1:19" x14ac:dyDescent="0.4">
      <c r="A2" s="62"/>
      <c r="B2" s="33" t="s">
        <v>3</v>
      </c>
      <c r="C2" s="5" t="s">
        <v>0</v>
      </c>
      <c r="D2" s="52" t="s">
        <v>1</v>
      </c>
      <c r="E2" s="5" t="s">
        <v>0</v>
      </c>
      <c r="F2" s="53" t="s">
        <v>4</v>
      </c>
      <c r="G2" s="33" t="s">
        <v>1</v>
      </c>
      <c r="H2" s="5" t="s">
        <v>0</v>
      </c>
      <c r="I2" s="5" t="s">
        <v>4</v>
      </c>
      <c r="J2" s="39" t="s">
        <v>8</v>
      </c>
      <c r="K2" s="40" t="s">
        <v>0</v>
      </c>
      <c r="L2" s="41" t="s">
        <v>4</v>
      </c>
      <c r="M2" s="18" t="s">
        <v>8</v>
      </c>
      <c r="N2" s="12" t="s">
        <v>0</v>
      </c>
      <c r="O2" s="15" t="s">
        <v>4</v>
      </c>
      <c r="P2" s="76">
        <v>43768</v>
      </c>
      <c r="Q2" s="75" t="s">
        <v>25</v>
      </c>
      <c r="R2" s="1" t="s">
        <v>0</v>
      </c>
      <c r="S2" s="1" t="s">
        <v>4</v>
      </c>
    </row>
    <row r="3" spans="1:19" ht="14.25" x14ac:dyDescent="0.45">
      <c r="A3" s="58">
        <v>43769</v>
      </c>
      <c r="B3" s="57">
        <v>16667.29</v>
      </c>
      <c r="C3" s="5"/>
      <c r="D3" s="54">
        <v>78.644000000000005</v>
      </c>
      <c r="E3" s="5"/>
      <c r="F3" s="53"/>
      <c r="G3" s="34">
        <v>109.8413</v>
      </c>
      <c r="H3" s="34"/>
      <c r="I3" s="34"/>
      <c r="J3" s="42">
        <v>1258.0751</v>
      </c>
      <c r="K3" s="40"/>
      <c r="L3" s="43"/>
      <c r="M3" s="18">
        <v>1258.4177999999999</v>
      </c>
      <c r="P3" s="76">
        <v>43769</v>
      </c>
      <c r="Q3" s="75">
        <v>1254.98</v>
      </c>
    </row>
    <row r="4" spans="1:19" ht="14.25" x14ac:dyDescent="0.45">
      <c r="A4" s="58">
        <v>43770</v>
      </c>
      <c r="B4" s="57">
        <v>16685.73</v>
      </c>
      <c r="C4" s="5">
        <f t="shared" ref="C4:C67" si="0">B4/B3-1</f>
        <v>1.1063586221875532E-3</v>
      </c>
      <c r="D4" s="54">
        <v>78.730699999999999</v>
      </c>
      <c r="E4" s="5">
        <f>D4/D3-1</f>
        <v>1.1024362952036793E-3</v>
      </c>
      <c r="F4" s="53">
        <f t="shared" ref="F4:F67" si="1">E4-C4</f>
        <v>-3.9223269838739583E-6</v>
      </c>
      <c r="G4" s="34">
        <v>109.9619</v>
      </c>
      <c r="H4" s="5">
        <f>G4/G3-1</f>
        <v>1.097947675418931E-3</v>
      </c>
      <c r="I4" s="37">
        <f t="shared" ref="I4:I67" si="2">H4-C4</f>
        <v>-8.4109467686221961E-6</v>
      </c>
      <c r="J4" s="42">
        <v>1259.4650999999999</v>
      </c>
      <c r="K4" s="44">
        <f>J4/J3-1</f>
        <v>1.1048624998617473E-3</v>
      </c>
      <c r="L4" s="45">
        <f t="shared" ref="L4:L67" si="3">K4-C4</f>
        <v>-1.4961223258058709E-6</v>
      </c>
      <c r="M4" s="18">
        <v>1259.8054999999999</v>
      </c>
      <c r="N4" s="13">
        <f t="shared" ref="N4:N67" si="4">M4/M3-1</f>
        <v>1.1027339250921919E-3</v>
      </c>
      <c r="O4" s="11">
        <f t="shared" ref="O4:O67" si="5">N4-C4</f>
        <v>-3.6246970953612845E-6</v>
      </c>
      <c r="P4" s="76">
        <v>43770</v>
      </c>
      <c r="Q4" s="75">
        <v>1261.4100000000001</v>
      </c>
      <c r="R4" s="13">
        <f>Q4/Q3-1</f>
        <v>5.1235876268944658E-3</v>
      </c>
      <c r="S4" s="11">
        <f>R4-C4</f>
        <v>4.0172290047069126E-3</v>
      </c>
    </row>
    <row r="5" spans="1:19" ht="14.25" x14ac:dyDescent="0.45">
      <c r="A5" s="58">
        <v>43773</v>
      </c>
      <c r="B5" s="57">
        <v>16756.87</v>
      </c>
      <c r="C5" s="5">
        <f t="shared" si="0"/>
        <v>4.2635233819556806E-3</v>
      </c>
      <c r="D5" s="54">
        <v>79.066000000000003</v>
      </c>
      <c r="E5" s="5">
        <f t="shared" ref="E5:E68" si="6">D5/D4-1</f>
        <v>4.2588215270535912E-3</v>
      </c>
      <c r="F5" s="53">
        <f t="shared" si="1"/>
        <v>-4.7018549020894085E-6</v>
      </c>
      <c r="G5" s="34">
        <v>110.428</v>
      </c>
      <c r="H5" s="5">
        <f t="shared" ref="H5:H68" si="7">G5/G4-1</f>
        <v>4.2387408729751552E-3</v>
      </c>
      <c r="I5" s="37">
        <f t="shared" si="2"/>
        <v>-2.4782508980525364E-5</v>
      </c>
      <c r="J5" s="42">
        <v>1264.8299</v>
      </c>
      <c r="K5" s="44">
        <f t="shared" ref="K5:K68" si="8">J5/J4-1</f>
        <v>4.2595860734846447E-3</v>
      </c>
      <c r="L5" s="45">
        <f t="shared" si="3"/>
        <v>-3.9373084710359052E-6</v>
      </c>
      <c r="M5" s="18">
        <v>1265.1608000000001</v>
      </c>
      <c r="N5" s="13">
        <f t="shared" si="4"/>
        <v>4.2508942848717979E-3</v>
      </c>
      <c r="O5" s="11">
        <f t="shared" si="5"/>
        <v>-1.2629097083882712E-5</v>
      </c>
      <c r="P5" s="76">
        <v>43773</v>
      </c>
      <c r="Q5" s="75">
        <v>1263.44</v>
      </c>
      <c r="R5" s="13">
        <f t="shared" ref="R5:R68" si="9">Q5/Q4-1</f>
        <v>1.60931021634525E-3</v>
      </c>
      <c r="S5" s="11">
        <f t="shared" ref="S5:S67" si="10">R5-C5</f>
        <v>-2.6542131656104306E-3</v>
      </c>
    </row>
    <row r="6" spans="1:19" ht="14.25" x14ac:dyDescent="0.45">
      <c r="A6" s="58">
        <v>43774</v>
      </c>
      <c r="B6" s="57">
        <v>16723.060000000001</v>
      </c>
      <c r="C6" s="5">
        <f t="shared" si="0"/>
        <v>-2.0176799127759049E-3</v>
      </c>
      <c r="D6" s="54">
        <v>78.906700000000001</v>
      </c>
      <c r="E6" s="5">
        <f t="shared" si="6"/>
        <v>-2.0147724685706248E-3</v>
      </c>
      <c r="F6" s="53">
        <f t="shared" si="1"/>
        <v>2.9074442052801075E-6</v>
      </c>
      <c r="G6" s="34">
        <v>110.2054</v>
      </c>
      <c r="H6" s="5">
        <f t="shared" si="7"/>
        <v>-2.0157930959538994E-3</v>
      </c>
      <c r="I6" s="37">
        <f t="shared" si="2"/>
        <v>1.8868168220054216E-6</v>
      </c>
      <c r="J6" s="42">
        <v>1262.277</v>
      </c>
      <c r="K6" s="44">
        <f t="shared" si="8"/>
        <v>-2.0183741703132529E-3</v>
      </c>
      <c r="L6" s="45">
        <f t="shared" si="3"/>
        <v>-6.9425753734808637E-7</v>
      </c>
      <c r="M6" s="18">
        <v>1262.6099999999999</v>
      </c>
      <c r="N6" s="13">
        <f t="shared" si="4"/>
        <v>-2.0161864009698993E-3</v>
      </c>
      <c r="O6" s="11">
        <f t="shared" si="5"/>
        <v>1.493511806005543E-6</v>
      </c>
      <c r="P6" s="76">
        <v>43774</v>
      </c>
      <c r="Q6" s="75">
        <v>1260.5899999999999</v>
      </c>
      <c r="R6" s="13">
        <f t="shared" si="9"/>
        <v>-2.2557462166783449E-3</v>
      </c>
      <c r="S6" s="11">
        <f t="shared" si="10"/>
        <v>-2.3806630390243999E-4</v>
      </c>
    </row>
    <row r="7" spans="1:19" ht="14.25" x14ac:dyDescent="0.45">
      <c r="A7" s="58">
        <v>43775</v>
      </c>
      <c r="B7" s="57">
        <v>16791.61</v>
      </c>
      <c r="C7" s="5">
        <f t="shared" si="0"/>
        <v>4.099130183112365E-3</v>
      </c>
      <c r="D7" s="54">
        <v>79.229500000000002</v>
      </c>
      <c r="E7" s="5">
        <f t="shared" si="6"/>
        <v>4.0909073627461989E-3</v>
      </c>
      <c r="F7" s="53">
        <f t="shared" si="1"/>
        <v>-8.2228203661660615E-6</v>
      </c>
      <c r="G7" s="34">
        <v>110.6554</v>
      </c>
      <c r="H7" s="5">
        <f t="shared" si="7"/>
        <v>4.0832844851523831E-3</v>
      </c>
      <c r="I7" s="37">
        <f t="shared" si="2"/>
        <v>-1.5845697959981919E-5</v>
      </c>
      <c r="J7" s="42">
        <v>1267.4512999999999</v>
      </c>
      <c r="K7" s="44">
        <f t="shared" si="8"/>
        <v>4.0991794986360297E-3</v>
      </c>
      <c r="L7" s="45">
        <f t="shared" si="3"/>
        <v>4.931552366471692E-8</v>
      </c>
      <c r="M7" s="18">
        <v>1267.7806</v>
      </c>
      <c r="N7" s="13">
        <f t="shared" si="4"/>
        <v>4.0951679457632562E-3</v>
      </c>
      <c r="O7" s="11">
        <f t="shared" si="5"/>
        <v>-3.9622373491088325E-6</v>
      </c>
      <c r="P7" s="76">
        <v>43775</v>
      </c>
      <c r="Q7" s="75">
        <v>1264.75</v>
      </c>
      <c r="R7" s="13">
        <f t="shared" si="9"/>
        <v>3.3000420438049627E-3</v>
      </c>
      <c r="S7" s="11">
        <f t="shared" si="10"/>
        <v>-7.990881393074023E-4</v>
      </c>
    </row>
    <row r="8" spans="1:19" ht="14.25" x14ac:dyDescent="0.45">
      <c r="A8" s="58">
        <v>43776</v>
      </c>
      <c r="B8" s="57">
        <v>16856.169999999998</v>
      </c>
      <c r="C8" s="5">
        <f t="shared" si="0"/>
        <v>3.8447772429206495E-3</v>
      </c>
      <c r="D8" s="54">
        <v>79.534400000000005</v>
      </c>
      <c r="E8" s="5">
        <f t="shared" si="6"/>
        <v>3.8483140749343558E-3</v>
      </c>
      <c r="F8" s="53">
        <f t="shared" si="1"/>
        <v>3.5368320137063591E-6</v>
      </c>
      <c r="G8" s="34">
        <v>111.07980000000001</v>
      </c>
      <c r="H8" s="5">
        <f t="shared" si="7"/>
        <v>3.8353302233782305E-3</v>
      </c>
      <c r="I8" s="37">
        <f t="shared" si="2"/>
        <v>-9.4470195424189995E-6</v>
      </c>
      <c r="J8" s="42">
        <v>1272.3233</v>
      </c>
      <c r="K8" s="44">
        <f t="shared" si="8"/>
        <v>3.8439346742553671E-3</v>
      </c>
      <c r="L8" s="45">
        <f t="shared" si="3"/>
        <v>-8.4256866528242824E-7</v>
      </c>
      <c r="M8" s="18">
        <v>1272.6494</v>
      </c>
      <c r="N8" s="13">
        <f t="shared" si="4"/>
        <v>3.8404121344024489E-3</v>
      </c>
      <c r="O8" s="11">
        <f t="shared" si="5"/>
        <v>-4.3651085182006E-6</v>
      </c>
      <c r="P8" s="76">
        <v>43776</v>
      </c>
      <c r="Q8" s="75">
        <v>1269.79</v>
      </c>
      <c r="R8" s="13">
        <f t="shared" si="9"/>
        <v>3.9849772682347684E-3</v>
      </c>
      <c r="S8" s="11">
        <f t="shared" si="10"/>
        <v>1.402000253141189E-4</v>
      </c>
    </row>
    <row r="9" spans="1:19" ht="14.25" x14ac:dyDescent="0.45">
      <c r="A9" s="58">
        <v>43777</v>
      </c>
      <c r="B9" s="57">
        <v>16710.37</v>
      </c>
      <c r="C9" s="5">
        <f t="shared" si="0"/>
        <v>-8.6496517299006204E-3</v>
      </c>
      <c r="D9" s="54">
        <v>78.845500000000001</v>
      </c>
      <c r="E9" s="5">
        <f t="shared" si="6"/>
        <v>-8.6616608662415384E-3</v>
      </c>
      <c r="F9" s="53">
        <f t="shared" si="1"/>
        <v>-1.2009136340918047E-5</v>
      </c>
      <c r="G9" s="34">
        <v>110.119</v>
      </c>
      <c r="H9" s="5">
        <f t="shared" si="7"/>
        <v>-8.6496374678385335E-3</v>
      </c>
      <c r="I9" s="37">
        <f t="shared" si="2"/>
        <v>1.4262062086878302E-8</v>
      </c>
      <c r="J9" s="42">
        <v>1261.3173999999999</v>
      </c>
      <c r="K9" s="44">
        <f t="shared" si="8"/>
        <v>-8.6502385046317576E-3</v>
      </c>
      <c r="L9" s="45">
        <f t="shared" si="3"/>
        <v>-5.8677473113721845E-7</v>
      </c>
      <c r="M9" s="18">
        <v>1261.652</v>
      </c>
      <c r="N9" s="13">
        <f t="shared" si="4"/>
        <v>-8.6413430124588908E-3</v>
      </c>
      <c r="O9" s="11">
        <f t="shared" si="5"/>
        <v>8.3087174417295628E-6</v>
      </c>
      <c r="P9" s="76">
        <v>43777</v>
      </c>
      <c r="Q9" s="75">
        <v>1260.6199999999999</v>
      </c>
      <c r="R9" s="13">
        <f t="shared" si="9"/>
        <v>-7.221666574788066E-3</v>
      </c>
      <c r="S9" s="11">
        <f t="shared" si="10"/>
        <v>1.4279851551125544E-3</v>
      </c>
    </row>
    <row r="10" spans="1:19" ht="14.25" x14ac:dyDescent="0.45">
      <c r="A10" s="58">
        <v>43780</v>
      </c>
      <c r="B10" s="57">
        <v>16717.75</v>
      </c>
      <c r="C10" s="5">
        <f t="shared" si="0"/>
        <v>4.4164192654028156E-4</v>
      </c>
      <c r="D10" s="54">
        <v>78.879900000000006</v>
      </c>
      <c r="E10" s="5">
        <f t="shared" si="6"/>
        <v>4.3629630099384364E-4</v>
      </c>
      <c r="F10" s="53">
        <f t="shared" si="1"/>
        <v>-5.3456255464379154E-6</v>
      </c>
      <c r="G10" s="34">
        <v>110.1666</v>
      </c>
      <c r="H10" s="5">
        <f t="shared" si="7"/>
        <v>4.322596463826045E-4</v>
      </c>
      <c r="I10" s="37">
        <f t="shared" si="2"/>
        <v>-9.3822801576770587E-6</v>
      </c>
      <c r="J10" s="42">
        <v>1261.8719000000001</v>
      </c>
      <c r="K10" s="44">
        <f t="shared" si="8"/>
        <v>4.3961971824080237E-4</v>
      </c>
      <c r="L10" s="45">
        <f t="shared" si="3"/>
        <v>-2.022208299479189E-6</v>
      </c>
      <c r="M10" s="18">
        <v>1262.2070000000001</v>
      </c>
      <c r="N10" s="13">
        <f t="shared" si="4"/>
        <v>4.3989943344135973E-4</v>
      </c>
      <c r="O10" s="11">
        <f t="shared" si="5"/>
        <v>-1.7424930989218268E-6</v>
      </c>
      <c r="P10" s="76">
        <v>43780</v>
      </c>
      <c r="Q10" s="75">
        <v>1264.9100000000001</v>
      </c>
      <c r="R10" s="13">
        <f t="shared" si="9"/>
        <v>3.4030873697070696E-3</v>
      </c>
      <c r="S10" s="11">
        <f t="shared" si="10"/>
        <v>2.961445443166788E-3</v>
      </c>
    </row>
    <row r="11" spans="1:19" ht="14.25" x14ac:dyDescent="0.45">
      <c r="A11" s="58">
        <v>43782</v>
      </c>
      <c r="B11" s="57">
        <v>16615.37</v>
      </c>
      <c r="C11" s="5">
        <f t="shared" si="0"/>
        <v>-6.1240298485143452E-3</v>
      </c>
      <c r="D11" s="54">
        <v>78.397000000000006</v>
      </c>
      <c r="E11" s="5">
        <f t="shared" si="6"/>
        <v>-6.1219651647631546E-3</v>
      </c>
      <c r="F11" s="53">
        <f t="shared" si="1"/>
        <v>2.0646837511906213E-6</v>
      </c>
      <c r="G11" s="34">
        <v>109.4906</v>
      </c>
      <c r="H11" s="5">
        <f t="shared" si="7"/>
        <v>-6.1361610506269759E-3</v>
      </c>
      <c r="I11" s="37">
        <f t="shared" si="2"/>
        <v>-1.2131202112630746E-5</v>
      </c>
      <c r="J11" s="42">
        <v>1254.1422</v>
      </c>
      <c r="K11" s="44">
        <f t="shared" si="8"/>
        <v>-6.1255821609151884E-3</v>
      </c>
      <c r="L11" s="45">
        <f t="shared" si="3"/>
        <v>-1.5523124008431921E-6</v>
      </c>
      <c r="M11" s="18">
        <v>1254.4836</v>
      </c>
      <c r="N11" s="13">
        <f t="shared" si="4"/>
        <v>-6.118964638922253E-3</v>
      </c>
      <c r="O11" s="11">
        <f t="shared" si="5"/>
        <v>5.0652095920922235E-6</v>
      </c>
      <c r="P11" s="76">
        <v>43782</v>
      </c>
      <c r="Q11" s="75">
        <v>1256.97</v>
      </c>
      <c r="R11" s="13">
        <f t="shared" si="9"/>
        <v>-6.2771264358729706E-3</v>
      </c>
      <c r="S11" s="11">
        <f t="shared" si="10"/>
        <v>-1.5309658735862541E-4</v>
      </c>
    </row>
    <row r="12" spans="1:19" ht="14.25" x14ac:dyDescent="0.45">
      <c r="A12" s="58">
        <v>43783</v>
      </c>
      <c r="B12" s="57">
        <v>16659.78</v>
      </c>
      <c r="C12" s="5">
        <f t="shared" si="0"/>
        <v>2.6728264251714151E-3</v>
      </c>
      <c r="D12" s="54">
        <v>78.606399999999994</v>
      </c>
      <c r="E12" s="5">
        <f t="shared" si="6"/>
        <v>2.6710205747666471E-3</v>
      </c>
      <c r="F12" s="53">
        <f t="shared" si="1"/>
        <v>-1.8058504047679946E-6</v>
      </c>
      <c r="G12" s="34">
        <v>109.77630000000001</v>
      </c>
      <c r="H12" s="5">
        <f t="shared" si="7"/>
        <v>2.6093564196378871E-3</v>
      </c>
      <c r="I12" s="37">
        <f t="shared" si="2"/>
        <v>-6.3470005533527996E-5</v>
      </c>
      <c r="J12" s="42">
        <v>1257.4940999999999</v>
      </c>
      <c r="K12" s="44">
        <f t="shared" si="8"/>
        <v>2.6726634348162026E-3</v>
      </c>
      <c r="L12" s="45">
        <f t="shared" si="3"/>
        <v>-1.6299035521250005E-7</v>
      </c>
      <c r="M12" s="18">
        <v>1257.8330000000001</v>
      </c>
      <c r="N12" s="13">
        <f t="shared" si="4"/>
        <v>2.6699432340129281E-3</v>
      </c>
      <c r="O12" s="11">
        <f t="shared" si="5"/>
        <v>-2.8831911584870085E-6</v>
      </c>
      <c r="P12" s="76">
        <v>43783</v>
      </c>
      <c r="Q12" s="75">
        <v>1255.46</v>
      </c>
      <c r="R12" s="13">
        <f t="shared" si="9"/>
        <v>-1.2013015425984541E-3</v>
      </c>
      <c r="S12" s="11">
        <f t="shared" si="10"/>
        <v>-3.8741279677698692E-3</v>
      </c>
    </row>
    <row r="13" spans="1:19" ht="14.25" x14ac:dyDescent="0.45">
      <c r="A13" s="58">
        <v>43784</v>
      </c>
      <c r="B13" s="57">
        <v>16692.52</v>
      </c>
      <c r="C13" s="5">
        <f t="shared" si="0"/>
        <v>1.9652120256090644E-3</v>
      </c>
      <c r="D13" s="54">
        <v>78.7607</v>
      </c>
      <c r="E13" s="5">
        <f t="shared" si="6"/>
        <v>1.9629444930693296E-3</v>
      </c>
      <c r="F13" s="53">
        <f t="shared" si="1"/>
        <v>-2.2675325397347734E-6</v>
      </c>
      <c r="G13" s="34">
        <v>109.991</v>
      </c>
      <c r="H13" s="5">
        <f t="shared" si="7"/>
        <v>1.9557955587863329E-3</v>
      </c>
      <c r="I13" s="37">
        <f t="shared" si="2"/>
        <v>-9.4164668227314507E-6</v>
      </c>
      <c r="J13" s="42">
        <v>1259.9647</v>
      </c>
      <c r="K13" s="44">
        <f t="shared" si="8"/>
        <v>1.9647010669872067E-3</v>
      </c>
      <c r="L13" s="45">
        <f t="shared" si="3"/>
        <v>-5.1095862185768226E-7</v>
      </c>
      <c r="M13" s="18">
        <v>1260.3024</v>
      </c>
      <c r="N13" s="13">
        <f t="shared" si="4"/>
        <v>1.9632176926507316E-3</v>
      </c>
      <c r="O13" s="11">
        <f t="shared" si="5"/>
        <v>-1.9943329583327341E-6</v>
      </c>
      <c r="P13" s="76">
        <v>43784</v>
      </c>
      <c r="Q13" s="75">
        <v>1260.44</v>
      </c>
      <c r="R13" s="13">
        <f t="shared" si="9"/>
        <v>3.9666735698469235E-3</v>
      </c>
      <c r="S13" s="11">
        <f t="shared" si="10"/>
        <v>2.0014615442378592E-3</v>
      </c>
    </row>
    <row r="14" spans="1:19" ht="14.25" x14ac:dyDescent="0.45">
      <c r="A14" s="58">
        <v>43787</v>
      </c>
      <c r="B14" s="57">
        <v>16677.14</v>
      </c>
      <c r="C14" s="5">
        <f t="shared" si="0"/>
        <v>-9.2137076966214426E-4</v>
      </c>
      <c r="D14" s="54">
        <v>78.687399999999997</v>
      </c>
      <c r="E14" s="5">
        <f t="shared" si="6"/>
        <v>-9.3066719823464705E-4</v>
      </c>
      <c r="F14" s="53">
        <f t="shared" si="1"/>
        <v>-9.2964285725027906E-6</v>
      </c>
      <c r="G14" s="34">
        <v>109.889</v>
      </c>
      <c r="H14" s="5">
        <f t="shared" si="7"/>
        <v>-9.2734860124921159E-4</v>
      </c>
      <c r="I14" s="37">
        <f t="shared" si="2"/>
        <v>-5.9778315870673282E-6</v>
      </c>
      <c r="J14" s="42">
        <v>1258.8015</v>
      </c>
      <c r="K14" s="44">
        <f t="shared" si="8"/>
        <v>-9.2320046744165385E-4</v>
      </c>
      <c r="L14" s="45">
        <f t="shared" si="3"/>
        <v>-1.829697779509587E-6</v>
      </c>
      <c r="M14" s="18">
        <v>1259.1414</v>
      </c>
      <c r="N14" s="13">
        <f t="shared" si="4"/>
        <v>-9.2120748163304622E-4</v>
      </c>
      <c r="O14" s="11">
        <f t="shared" si="5"/>
        <v>1.6328802909804097E-7</v>
      </c>
      <c r="P14" s="76">
        <v>43787</v>
      </c>
      <c r="Q14" s="75">
        <v>1257.3</v>
      </c>
      <c r="R14" s="13">
        <f t="shared" si="9"/>
        <v>-2.4911935514583261E-3</v>
      </c>
      <c r="S14" s="11">
        <f t="shared" si="10"/>
        <v>-1.5698227817961818E-3</v>
      </c>
    </row>
    <row r="15" spans="1:19" ht="14.25" x14ac:dyDescent="0.45">
      <c r="A15" s="58">
        <v>43788</v>
      </c>
      <c r="B15" s="57">
        <v>16755.150000000001</v>
      </c>
      <c r="C15" s="5">
        <f t="shared" si="0"/>
        <v>4.6776605581053676E-3</v>
      </c>
      <c r="D15" s="54">
        <v>79.055400000000006</v>
      </c>
      <c r="E15" s="5">
        <f t="shared" si="6"/>
        <v>4.6767335049830994E-3</v>
      </c>
      <c r="F15" s="53">
        <f t="shared" si="1"/>
        <v>-9.2705312226826209E-7</v>
      </c>
      <c r="G15" s="34">
        <v>110.4033</v>
      </c>
      <c r="H15" s="5">
        <f t="shared" si="7"/>
        <v>4.6801772697904198E-3</v>
      </c>
      <c r="I15" s="37">
        <f t="shared" si="2"/>
        <v>2.5167116850521865E-6</v>
      </c>
      <c r="J15" s="42">
        <v>1264.6886999999999</v>
      </c>
      <c r="K15" s="44">
        <f t="shared" si="8"/>
        <v>4.6768295080676925E-3</v>
      </c>
      <c r="L15" s="45">
        <f t="shared" si="3"/>
        <v>-8.3105003767514063E-7</v>
      </c>
      <c r="M15" s="18">
        <v>1265.0247999999999</v>
      </c>
      <c r="N15" s="13">
        <f t="shared" si="4"/>
        <v>4.6725490878147813E-3</v>
      </c>
      <c r="O15" s="11">
        <f t="shared" si="5"/>
        <v>-5.1114702905863396E-6</v>
      </c>
      <c r="P15" s="76">
        <v>43788</v>
      </c>
      <c r="Q15" s="75">
        <v>1263.96</v>
      </c>
      <c r="R15" s="13">
        <f t="shared" si="9"/>
        <v>5.2970651395849444E-3</v>
      </c>
      <c r="S15" s="11">
        <f t="shared" si="10"/>
        <v>6.1940458147957678E-4</v>
      </c>
    </row>
    <row r="16" spans="1:19" ht="14.25" x14ac:dyDescent="0.45">
      <c r="A16" s="58">
        <v>43789</v>
      </c>
      <c r="B16" s="57">
        <v>16837.96</v>
      </c>
      <c r="C16" s="5">
        <f t="shared" si="0"/>
        <v>4.9423610054220024E-3</v>
      </c>
      <c r="D16" s="54">
        <v>79.446100000000001</v>
      </c>
      <c r="E16" s="5">
        <f t="shared" si="6"/>
        <v>4.9421038917012439E-3</v>
      </c>
      <c r="F16" s="53">
        <f t="shared" si="1"/>
        <v>-2.5711372075853944E-7</v>
      </c>
      <c r="G16" s="34">
        <v>110.9468</v>
      </c>
      <c r="H16" s="5">
        <f t="shared" si="7"/>
        <v>4.9228600956674473E-3</v>
      </c>
      <c r="I16" s="37">
        <f t="shared" si="2"/>
        <v>-1.9500909754555096E-5</v>
      </c>
      <c r="J16" s="42">
        <v>1270.9382000000001</v>
      </c>
      <c r="K16" s="44">
        <f t="shared" si="8"/>
        <v>4.9415322521662031E-3</v>
      </c>
      <c r="L16" s="45">
        <f t="shared" si="3"/>
        <v>-8.2875325579934156E-7</v>
      </c>
      <c r="M16" s="18">
        <v>1271.2708</v>
      </c>
      <c r="N16" s="13">
        <f t="shared" si="4"/>
        <v>4.9374526096248594E-3</v>
      </c>
      <c r="O16" s="11">
        <f t="shared" si="5"/>
        <v>-4.9083957971429726E-6</v>
      </c>
      <c r="P16" s="76">
        <v>43789</v>
      </c>
      <c r="Q16" s="75">
        <v>1268.33</v>
      </c>
      <c r="R16" s="13">
        <f t="shared" si="9"/>
        <v>3.4573878920218792E-3</v>
      </c>
      <c r="S16" s="11">
        <f t="shared" si="10"/>
        <v>-1.4849731134001232E-3</v>
      </c>
    </row>
    <row r="17" spans="1:19" ht="14.25" x14ac:dyDescent="0.45">
      <c r="A17" s="58">
        <v>43790</v>
      </c>
      <c r="B17" s="57">
        <v>16794.86</v>
      </c>
      <c r="C17" s="5">
        <f t="shared" si="0"/>
        <v>-2.5596925043175345E-3</v>
      </c>
      <c r="D17" s="54">
        <v>79.242500000000007</v>
      </c>
      <c r="E17" s="5">
        <f t="shared" si="6"/>
        <v>-2.5627437973669842E-3</v>
      </c>
      <c r="F17" s="53">
        <f t="shared" si="1"/>
        <v>-3.0512930494497326E-6</v>
      </c>
      <c r="G17" s="34">
        <v>110.66240000000001</v>
      </c>
      <c r="H17" s="5">
        <f t="shared" si="7"/>
        <v>-2.5633907422295543E-3</v>
      </c>
      <c r="I17" s="37">
        <f t="shared" si="2"/>
        <v>-3.6982379120198416E-6</v>
      </c>
      <c r="J17" s="42">
        <v>1267.6850999999999</v>
      </c>
      <c r="K17" s="44">
        <f t="shared" si="8"/>
        <v>-2.5596051798585373E-3</v>
      </c>
      <c r="L17" s="45">
        <f t="shared" si="3"/>
        <v>8.7324458997173338E-8</v>
      </c>
      <c r="M17" s="18">
        <v>1268.02</v>
      </c>
      <c r="N17" s="13">
        <f t="shared" si="4"/>
        <v>-2.5571263022795554E-3</v>
      </c>
      <c r="O17" s="11">
        <f t="shared" si="5"/>
        <v>2.5662020379790818E-6</v>
      </c>
      <c r="P17" s="76">
        <v>43790</v>
      </c>
      <c r="Q17" s="75">
        <v>1266.04</v>
      </c>
      <c r="R17" s="13">
        <f t="shared" si="9"/>
        <v>-1.8055237990112216E-3</v>
      </c>
      <c r="S17" s="11">
        <f t="shared" si="10"/>
        <v>7.5416870530631286E-4</v>
      </c>
    </row>
    <row r="18" spans="1:19" ht="14.25" x14ac:dyDescent="0.45">
      <c r="A18" s="58">
        <v>43791</v>
      </c>
      <c r="B18" s="57">
        <v>16719.11</v>
      </c>
      <c r="C18" s="5">
        <f t="shared" si="0"/>
        <v>-4.5103085110563823E-3</v>
      </c>
      <c r="D18" s="54">
        <v>78.885199999999998</v>
      </c>
      <c r="E18" s="5">
        <f t="shared" si="6"/>
        <v>-4.5089440641071787E-3</v>
      </c>
      <c r="F18" s="53">
        <f t="shared" si="1"/>
        <v>1.3644469492035682E-6</v>
      </c>
      <c r="G18" s="34">
        <v>110.1645</v>
      </c>
      <c r="H18" s="5">
        <f t="shared" si="7"/>
        <v>-4.4992698513677265E-3</v>
      </c>
      <c r="I18" s="37">
        <f t="shared" si="2"/>
        <v>1.1038659688655805E-5</v>
      </c>
      <c r="J18" s="42">
        <v>1261.9670000000001</v>
      </c>
      <c r="K18" s="44">
        <f t="shared" si="8"/>
        <v>-4.5106627821056566E-3</v>
      </c>
      <c r="L18" s="45">
        <f t="shared" si="3"/>
        <v>-3.5427104927432396E-7</v>
      </c>
      <c r="M18" s="18">
        <v>1262.3063999999999</v>
      </c>
      <c r="N18" s="13">
        <f t="shared" si="4"/>
        <v>-4.5059226195170998E-3</v>
      </c>
      <c r="O18" s="11">
        <f t="shared" si="5"/>
        <v>4.3858915392824827E-6</v>
      </c>
      <c r="P18" s="76">
        <v>43791</v>
      </c>
      <c r="Q18" s="75">
        <v>1264.42</v>
      </c>
      <c r="R18" s="13">
        <f t="shared" si="9"/>
        <v>-1.279580423999116E-3</v>
      </c>
      <c r="S18" s="11">
        <f t="shared" si="10"/>
        <v>3.2307280870572663E-3</v>
      </c>
    </row>
    <row r="19" spans="1:19" ht="14.25" x14ac:dyDescent="0.45">
      <c r="A19" s="58">
        <v>43794</v>
      </c>
      <c r="B19" s="57">
        <v>16942.7</v>
      </c>
      <c r="C19" s="5">
        <f t="shared" si="0"/>
        <v>1.3373319512820947E-2</v>
      </c>
      <c r="D19" s="54">
        <v>79.94</v>
      </c>
      <c r="E19" s="5">
        <f t="shared" si="6"/>
        <v>1.3371329476251637E-2</v>
      </c>
      <c r="F19" s="53">
        <f t="shared" si="1"/>
        <v>-1.990036569310405E-6</v>
      </c>
      <c r="G19" s="34">
        <v>111.6317</v>
      </c>
      <c r="H19" s="5">
        <f t="shared" si="7"/>
        <v>1.3318264958312342E-2</v>
      </c>
      <c r="I19" s="37">
        <f t="shared" si="2"/>
        <v>-5.5054554508604525E-5</v>
      </c>
      <c r="J19" s="42">
        <v>1278.8412000000001</v>
      </c>
      <c r="K19" s="44">
        <f t="shared" si="8"/>
        <v>1.3371348062191757E-2</v>
      </c>
      <c r="L19" s="45">
        <f t="shared" si="3"/>
        <v>-1.9714506291901301E-6</v>
      </c>
      <c r="M19" s="18">
        <v>1279.1697999999999</v>
      </c>
      <c r="N19" s="13">
        <f t="shared" si="4"/>
        <v>1.3359197101432629E-2</v>
      </c>
      <c r="O19" s="11">
        <f t="shared" si="5"/>
        <v>-1.4122411388317602E-5</v>
      </c>
      <c r="P19" s="76">
        <v>43794</v>
      </c>
      <c r="Q19" s="75">
        <v>1277.3699999999999</v>
      </c>
      <c r="R19" s="13">
        <f t="shared" si="9"/>
        <v>1.0241850018190002E-2</v>
      </c>
      <c r="S19" s="11">
        <f t="shared" si="10"/>
        <v>-3.1314694946309451E-3</v>
      </c>
    </row>
    <row r="20" spans="1:19" ht="14.25" x14ac:dyDescent="0.45">
      <c r="A20" s="58">
        <v>43795</v>
      </c>
      <c r="B20" s="57">
        <v>16892.150000000001</v>
      </c>
      <c r="C20" s="5">
        <f t="shared" si="0"/>
        <v>-2.9835858511334523E-3</v>
      </c>
      <c r="D20" s="54">
        <v>79.701599999999999</v>
      </c>
      <c r="E20" s="5">
        <f t="shared" si="6"/>
        <v>-2.9822366775080766E-3</v>
      </c>
      <c r="F20" s="53">
        <f t="shared" si="1"/>
        <v>1.349173625375677E-6</v>
      </c>
      <c r="G20" s="34">
        <v>111.2993</v>
      </c>
      <c r="H20" s="5">
        <f t="shared" si="7"/>
        <v>-2.9776488219743769E-3</v>
      </c>
      <c r="I20" s="37">
        <f t="shared" si="2"/>
        <v>5.9370291590754576E-6</v>
      </c>
      <c r="J20" s="42">
        <v>1275.0273</v>
      </c>
      <c r="K20" s="44">
        <f t="shared" si="8"/>
        <v>-2.9823092968853659E-3</v>
      </c>
      <c r="L20" s="45">
        <f t="shared" si="3"/>
        <v>1.2765542480863701E-6</v>
      </c>
      <c r="M20" s="18">
        <v>1275.3613</v>
      </c>
      <c r="N20" s="13">
        <f t="shared" si="4"/>
        <v>-2.9773216972445171E-3</v>
      </c>
      <c r="O20" s="11">
        <f t="shared" si="5"/>
        <v>6.2641538889351978E-6</v>
      </c>
      <c r="P20" s="76">
        <v>43795</v>
      </c>
      <c r="Q20" s="75">
        <v>1275.0999999999999</v>
      </c>
      <c r="R20" s="13">
        <f t="shared" si="9"/>
        <v>-1.7770888622716807E-3</v>
      </c>
      <c r="S20" s="11">
        <f t="shared" si="10"/>
        <v>1.2064969888617716E-3</v>
      </c>
    </row>
    <row r="21" spans="1:19" ht="14.25" x14ac:dyDescent="0.45">
      <c r="A21" s="58">
        <v>43796</v>
      </c>
      <c r="B21" s="57">
        <v>16980.54</v>
      </c>
      <c r="C21" s="5">
        <f t="shared" si="0"/>
        <v>5.2326080457489876E-3</v>
      </c>
      <c r="D21" s="54">
        <v>80.118700000000004</v>
      </c>
      <c r="E21" s="5">
        <f t="shared" si="6"/>
        <v>5.2332700974635493E-3</v>
      </c>
      <c r="F21" s="53">
        <f t="shared" si="1"/>
        <v>6.6205171456168443E-7</v>
      </c>
      <c r="G21" s="34">
        <v>111.8793</v>
      </c>
      <c r="H21" s="5">
        <f t="shared" si="7"/>
        <v>5.211173834875904E-3</v>
      </c>
      <c r="I21" s="37">
        <f t="shared" si="2"/>
        <v>-2.1434210873083615E-5</v>
      </c>
      <c r="J21" s="42">
        <v>1281.6985999999999</v>
      </c>
      <c r="K21" s="44">
        <f t="shared" si="8"/>
        <v>5.2322801245119344E-3</v>
      </c>
      <c r="L21" s="45">
        <f t="shared" si="3"/>
        <v>-3.2792123705327469E-7</v>
      </c>
      <c r="M21" s="18">
        <v>1282.03</v>
      </c>
      <c r="N21" s="13">
        <f t="shared" si="4"/>
        <v>5.2288712226096212E-3</v>
      </c>
      <c r="O21" s="11">
        <f t="shared" si="5"/>
        <v>-3.7368231393664075E-6</v>
      </c>
      <c r="P21" s="76">
        <v>43796</v>
      </c>
      <c r="Q21" s="75">
        <v>1279.02</v>
      </c>
      <c r="R21" s="13">
        <f t="shared" si="9"/>
        <v>3.0742686848090894E-3</v>
      </c>
      <c r="S21" s="11">
        <f t="shared" si="10"/>
        <v>-2.1583393609398982E-3</v>
      </c>
    </row>
    <row r="22" spans="1:19" ht="14.25" x14ac:dyDescent="0.45">
      <c r="A22" s="58">
        <v>43797</v>
      </c>
      <c r="B22" s="57">
        <v>17051.310000000001</v>
      </c>
      <c r="C22" s="5">
        <f t="shared" si="0"/>
        <v>4.1677119808911645E-3</v>
      </c>
      <c r="D22" s="54">
        <v>80.452600000000004</v>
      </c>
      <c r="E22" s="5">
        <f t="shared" si="6"/>
        <v>4.1675663733935497E-3</v>
      </c>
      <c r="F22" s="53">
        <f t="shared" si="1"/>
        <v>-1.4560749761471925E-7</v>
      </c>
      <c r="G22" s="34">
        <v>112.34399999999999</v>
      </c>
      <c r="H22" s="5">
        <f t="shared" si="7"/>
        <v>4.1535833706503045E-3</v>
      </c>
      <c r="I22" s="37">
        <f t="shared" si="2"/>
        <v>-1.4128610240859985E-5</v>
      </c>
      <c r="J22" s="42">
        <v>1287.0410999999999</v>
      </c>
      <c r="K22" s="44">
        <f t="shared" si="8"/>
        <v>4.1682966650662401E-3</v>
      </c>
      <c r="L22" s="45">
        <f t="shared" si="3"/>
        <v>5.8468417507562265E-7</v>
      </c>
      <c r="M22" s="18">
        <v>1287.3719000000001</v>
      </c>
      <c r="N22" s="13">
        <f t="shared" si="4"/>
        <v>4.1667511680694158E-3</v>
      </c>
      <c r="O22" s="11">
        <f t="shared" si="5"/>
        <v>-9.6081282174864668E-7</v>
      </c>
      <c r="P22" s="76">
        <v>43797</v>
      </c>
      <c r="Q22" s="75">
        <v>1284.06</v>
      </c>
      <c r="R22" s="13">
        <f t="shared" si="9"/>
        <v>3.9405169582962252E-3</v>
      </c>
      <c r="S22" s="11">
        <f t="shared" si="10"/>
        <v>-2.2719502259493929E-4</v>
      </c>
    </row>
    <row r="23" spans="1:19" ht="14.25" x14ac:dyDescent="0.45">
      <c r="A23" s="58">
        <v>43798</v>
      </c>
      <c r="B23" s="57">
        <v>16917.89</v>
      </c>
      <c r="C23" s="5">
        <f t="shared" si="0"/>
        <v>-7.8246187536324951E-3</v>
      </c>
      <c r="D23" s="54">
        <v>79.823499999999996</v>
      </c>
      <c r="E23" s="5">
        <f t="shared" si="6"/>
        <v>-7.8195111158620989E-3</v>
      </c>
      <c r="F23" s="53">
        <f t="shared" si="1"/>
        <v>5.107637770396245E-6</v>
      </c>
      <c r="G23" s="34">
        <v>111.4665</v>
      </c>
      <c r="H23" s="5">
        <f t="shared" si="7"/>
        <v>-7.8108310190130315E-3</v>
      </c>
      <c r="I23" s="37">
        <f t="shared" si="2"/>
        <v>1.3787734619463698E-5</v>
      </c>
      <c r="J23" s="42">
        <v>1276.9703999999999</v>
      </c>
      <c r="K23" s="44">
        <f t="shared" si="8"/>
        <v>-7.8246918455051606E-3</v>
      </c>
      <c r="L23" s="45">
        <f t="shared" si="3"/>
        <v>-7.3091872665465019E-8</v>
      </c>
      <c r="M23" s="18">
        <v>1277.3130000000001</v>
      </c>
      <c r="N23" s="13">
        <f t="shared" si="4"/>
        <v>-7.8135152709174482E-3</v>
      </c>
      <c r="O23" s="11">
        <f t="shared" si="5"/>
        <v>1.1103482715046908E-5</v>
      </c>
      <c r="P23" s="76">
        <v>43798</v>
      </c>
      <c r="Q23" s="75">
        <v>1275.1300000000001</v>
      </c>
      <c r="R23" s="13">
        <f t="shared" si="9"/>
        <v>-6.9545036836283769E-3</v>
      </c>
      <c r="S23" s="11">
        <f t="shared" si="10"/>
        <v>8.7011507000411825E-4</v>
      </c>
    </row>
    <row r="24" spans="1:19" ht="14.25" x14ac:dyDescent="0.45">
      <c r="A24" s="58">
        <v>43801</v>
      </c>
      <c r="B24" s="57">
        <v>16906.88</v>
      </c>
      <c r="C24" s="5">
        <f t="shared" si="0"/>
        <v>-6.5079037634119263E-4</v>
      </c>
      <c r="D24" s="54">
        <v>79.771699999999996</v>
      </c>
      <c r="E24" s="5">
        <f t="shared" si="6"/>
        <v>-6.4893170557545066E-4</v>
      </c>
      <c r="F24" s="53">
        <f t="shared" si="1"/>
        <v>1.8586707657419765E-6</v>
      </c>
      <c r="G24" s="34">
        <v>111.3933</v>
      </c>
      <c r="H24" s="5">
        <f t="shared" si="7"/>
        <v>-6.5669954650049434E-4</v>
      </c>
      <c r="I24" s="37">
        <f t="shared" si="2"/>
        <v>-5.9091701593017021E-6</v>
      </c>
      <c r="J24" s="42">
        <v>1276.1410000000001</v>
      </c>
      <c r="K24" s="44">
        <f t="shared" si="8"/>
        <v>-6.4950604963109893E-4</v>
      </c>
      <c r="L24" s="45">
        <f t="shared" si="3"/>
        <v>1.2843267100937084E-6</v>
      </c>
      <c r="M24" s="18">
        <v>1276.5001999999999</v>
      </c>
      <c r="N24" s="13">
        <f t="shared" si="4"/>
        <v>-6.3633580805966261E-4</v>
      </c>
      <c r="O24" s="11">
        <f t="shared" si="5"/>
        <v>1.4454568281530022E-5</v>
      </c>
      <c r="P24" s="76">
        <v>43801</v>
      </c>
      <c r="Q24" s="75">
        <v>1276.3399999999999</v>
      </c>
      <c r="R24" s="13">
        <f t="shared" si="9"/>
        <v>9.4892285492442774E-4</v>
      </c>
      <c r="S24" s="11">
        <f t="shared" si="10"/>
        <v>1.5997132312656204E-3</v>
      </c>
    </row>
    <row r="25" spans="1:19" ht="14.25" x14ac:dyDescent="0.45">
      <c r="A25" s="58">
        <v>43802</v>
      </c>
      <c r="B25" s="57">
        <v>16831.11</v>
      </c>
      <c r="C25" s="5">
        <f t="shared" si="0"/>
        <v>-4.4816074876027345E-3</v>
      </c>
      <c r="D25" s="54">
        <v>79.413799999999995</v>
      </c>
      <c r="E25" s="5">
        <f t="shared" si="6"/>
        <v>-4.4865535020565117E-3</v>
      </c>
      <c r="F25" s="53">
        <f t="shared" si="1"/>
        <v>-4.9460144537771811E-6</v>
      </c>
      <c r="G25" s="34">
        <v>110.89449999999999</v>
      </c>
      <c r="H25" s="5">
        <f t="shared" si="7"/>
        <v>-4.4778276610891732E-3</v>
      </c>
      <c r="I25" s="37">
        <f t="shared" si="2"/>
        <v>3.7798265135613462E-6</v>
      </c>
      <c r="J25" s="42">
        <v>1270.4223999999999</v>
      </c>
      <c r="K25" s="44">
        <f t="shared" si="8"/>
        <v>-4.4811662661101703E-3</v>
      </c>
      <c r="L25" s="45">
        <f t="shared" si="3"/>
        <v>4.4122149256420329E-7</v>
      </c>
      <c r="M25" s="18">
        <v>1270.7897</v>
      </c>
      <c r="N25" s="13">
        <f t="shared" si="4"/>
        <v>-4.4735598161284029E-3</v>
      </c>
      <c r="O25" s="11">
        <f t="shared" si="5"/>
        <v>8.047671474331608E-6</v>
      </c>
      <c r="P25" s="76">
        <v>43802</v>
      </c>
      <c r="Q25" s="75">
        <v>1269.5999999999999</v>
      </c>
      <c r="R25" s="13">
        <f t="shared" si="9"/>
        <v>-5.2807245718226037E-3</v>
      </c>
      <c r="S25" s="11">
        <f t="shared" si="10"/>
        <v>-7.9911708421986916E-4</v>
      </c>
    </row>
    <row r="26" spans="1:19" ht="14.25" x14ac:dyDescent="0.45">
      <c r="A26" s="58">
        <v>43803</v>
      </c>
      <c r="B26" s="57">
        <v>16899.88</v>
      </c>
      <c r="C26" s="5">
        <f t="shared" si="0"/>
        <v>4.085886195265731E-3</v>
      </c>
      <c r="D26" s="54">
        <v>79.738200000000006</v>
      </c>
      <c r="E26" s="5">
        <f t="shared" si="6"/>
        <v>4.0849323417342376E-3</v>
      </c>
      <c r="F26" s="53">
        <f t="shared" si="1"/>
        <v>-9.5385353149346486E-7</v>
      </c>
      <c r="G26" s="34">
        <v>111.3475</v>
      </c>
      <c r="H26" s="5">
        <f t="shared" si="7"/>
        <v>4.0849636366095954E-3</v>
      </c>
      <c r="I26" s="37">
        <f t="shared" si="2"/>
        <v>-9.2255865613566357E-7</v>
      </c>
      <c r="J26" s="42">
        <v>1275.6139000000001</v>
      </c>
      <c r="K26" s="44">
        <f t="shared" si="8"/>
        <v>4.0864361333681209E-3</v>
      </c>
      <c r="L26" s="45">
        <f t="shared" si="3"/>
        <v>5.4993810238990193E-7</v>
      </c>
      <c r="M26" s="18">
        <v>1275.982</v>
      </c>
      <c r="N26" s="13">
        <f t="shared" si="4"/>
        <v>4.0858845487965478E-3</v>
      </c>
      <c r="O26" s="11">
        <f t="shared" si="5"/>
        <v>-1.6464691832140943E-9</v>
      </c>
      <c r="P26" s="76">
        <v>43803</v>
      </c>
      <c r="Q26" s="75">
        <v>1274.69</v>
      </c>
      <c r="R26" s="13">
        <f t="shared" si="9"/>
        <v>4.0091367359800234E-3</v>
      </c>
      <c r="S26" s="11">
        <f t="shared" si="10"/>
        <v>-7.6749459285707644E-5</v>
      </c>
    </row>
    <row r="27" spans="1:19" ht="14.25" x14ac:dyDescent="0.45">
      <c r="A27" s="58">
        <v>43804</v>
      </c>
      <c r="B27" s="57">
        <v>16865.04</v>
      </c>
      <c r="C27" s="5">
        <f t="shared" si="0"/>
        <v>-2.0615530997852849E-3</v>
      </c>
      <c r="D27" s="54">
        <v>79.573599999999999</v>
      </c>
      <c r="E27" s="5">
        <f t="shared" si="6"/>
        <v>-2.0642552753887822E-3</v>
      </c>
      <c r="F27" s="53">
        <f t="shared" si="1"/>
        <v>-2.702175603497281E-6</v>
      </c>
      <c r="G27" s="34">
        <v>111.11660000000001</v>
      </c>
      <c r="H27" s="5">
        <f t="shared" si="7"/>
        <v>-2.0736882282942348E-3</v>
      </c>
      <c r="I27" s="37">
        <f t="shared" si="2"/>
        <v>-1.2135128508949933E-5</v>
      </c>
      <c r="J27" s="42">
        <v>1272.9815000000001</v>
      </c>
      <c r="K27" s="44">
        <f t="shared" si="8"/>
        <v>-2.0636338315221936E-3</v>
      </c>
      <c r="L27" s="45">
        <f t="shared" si="3"/>
        <v>-2.0807317369087031E-6</v>
      </c>
      <c r="M27" s="18">
        <v>1273.3545999999999</v>
      </c>
      <c r="N27" s="13">
        <f t="shared" si="4"/>
        <v>-2.0591199562376428E-3</v>
      </c>
      <c r="O27" s="11">
        <f t="shared" si="5"/>
        <v>2.4331435476421248E-6</v>
      </c>
      <c r="P27" s="76">
        <v>43804</v>
      </c>
      <c r="Q27" s="75">
        <v>1272.04</v>
      </c>
      <c r="R27" s="13">
        <f t="shared" si="9"/>
        <v>-2.0789368395454089E-3</v>
      </c>
      <c r="S27" s="11">
        <f t="shared" si="10"/>
        <v>-1.7383739760123973E-5</v>
      </c>
    </row>
    <row r="28" spans="1:19" ht="14.25" x14ac:dyDescent="0.45">
      <c r="A28" s="58">
        <v>43805</v>
      </c>
      <c r="B28" s="57">
        <v>16729.080000000002</v>
      </c>
      <c r="C28" s="5">
        <f t="shared" si="0"/>
        <v>-8.0616470521267525E-3</v>
      </c>
      <c r="D28" s="54">
        <v>78.932000000000002</v>
      </c>
      <c r="E28" s="5">
        <f t="shared" si="6"/>
        <v>-8.0629756602691449E-3</v>
      </c>
      <c r="F28" s="53">
        <f t="shared" si="1"/>
        <v>-1.3286081423924401E-6</v>
      </c>
      <c r="G28" s="34">
        <v>110.2218</v>
      </c>
      <c r="H28" s="5">
        <f t="shared" si="7"/>
        <v>-8.052802191571784E-3</v>
      </c>
      <c r="I28" s="37">
        <f t="shared" si="2"/>
        <v>8.84486055496847E-6</v>
      </c>
      <c r="J28" s="42">
        <v>1262.7173</v>
      </c>
      <c r="K28" s="44">
        <f t="shared" si="8"/>
        <v>-8.0631179636153627E-3</v>
      </c>
      <c r="L28" s="45">
        <f t="shared" si="3"/>
        <v>-1.470911488610227E-6</v>
      </c>
      <c r="M28" s="18">
        <v>1263.1014</v>
      </c>
      <c r="N28" s="13">
        <f t="shared" si="4"/>
        <v>-8.0521168259021225E-3</v>
      </c>
      <c r="O28" s="11">
        <f t="shared" si="5"/>
        <v>9.5302262246299563E-6</v>
      </c>
      <c r="P28" s="76">
        <v>43805</v>
      </c>
      <c r="Q28" s="75">
        <v>1262.27</v>
      </c>
      <c r="R28" s="13">
        <f t="shared" si="9"/>
        <v>-7.6805760825131575E-3</v>
      </c>
      <c r="S28" s="11">
        <f t="shared" si="10"/>
        <v>3.8107096961359499E-4</v>
      </c>
    </row>
    <row r="29" spans="1:19" ht="14.25" x14ac:dyDescent="0.45">
      <c r="A29" s="58">
        <v>43808</v>
      </c>
      <c r="B29" s="57">
        <v>16751.53</v>
      </c>
      <c r="C29" s="5">
        <f t="shared" si="0"/>
        <v>1.3419745736165112E-3</v>
      </c>
      <c r="D29" s="54">
        <v>79.037000000000006</v>
      </c>
      <c r="E29" s="5">
        <f t="shared" si="6"/>
        <v>1.3302589570769463E-3</v>
      </c>
      <c r="F29" s="53">
        <f t="shared" si="1"/>
        <v>-1.1715616539564877E-5</v>
      </c>
      <c r="G29" s="34">
        <v>110.36799999999999</v>
      </c>
      <c r="H29" s="5">
        <f t="shared" si="7"/>
        <v>1.3264163713528898E-3</v>
      </c>
      <c r="I29" s="37">
        <f t="shared" si="2"/>
        <v>-1.5558202263621368E-5</v>
      </c>
      <c r="J29" s="42">
        <v>1264.4069</v>
      </c>
      <c r="K29" s="44">
        <f t="shared" si="8"/>
        <v>1.3380667232483212E-3</v>
      </c>
      <c r="L29" s="45">
        <f t="shared" si="3"/>
        <v>-3.907850368189969E-6</v>
      </c>
      <c r="M29" s="18">
        <v>1264.7991999999999</v>
      </c>
      <c r="N29" s="13">
        <f t="shared" si="4"/>
        <v>1.3441517838550521E-3</v>
      </c>
      <c r="O29" s="11">
        <f t="shared" si="5"/>
        <v>2.1772102385408942E-6</v>
      </c>
      <c r="P29" s="76">
        <v>43808</v>
      </c>
      <c r="Q29" s="75">
        <v>1263.26</v>
      </c>
      <c r="R29" s="13">
        <f t="shared" si="9"/>
        <v>7.8430129845430407E-4</v>
      </c>
      <c r="S29" s="11">
        <f t="shared" si="10"/>
        <v>-5.576732751622071E-4</v>
      </c>
    </row>
    <row r="30" spans="1:19" ht="14.25" x14ac:dyDescent="0.45">
      <c r="A30" s="58">
        <v>43809</v>
      </c>
      <c r="B30" s="57">
        <v>16638.939999999999</v>
      </c>
      <c r="C30" s="5">
        <f t="shared" si="0"/>
        <v>-6.7211771103893314E-3</v>
      </c>
      <c r="D30" s="54">
        <v>78.505799999999994</v>
      </c>
      <c r="E30" s="5">
        <f t="shared" si="6"/>
        <v>-6.7209028682770899E-3</v>
      </c>
      <c r="F30" s="53">
        <f t="shared" si="1"/>
        <v>2.7424211224147399E-7</v>
      </c>
      <c r="G30" s="34">
        <v>109.6262</v>
      </c>
      <c r="H30" s="5">
        <f t="shared" si="7"/>
        <v>-6.7211510582777523E-3</v>
      </c>
      <c r="I30" s="37">
        <f t="shared" si="2"/>
        <v>2.6052111579133452E-8</v>
      </c>
      <c r="J30" s="42">
        <v>1255.9078999999999</v>
      </c>
      <c r="K30" s="44">
        <f t="shared" si="8"/>
        <v>-6.7217285827845252E-3</v>
      </c>
      <c r="L30" s="45">
        <f t="shared" si="3"/>
        <v>-5.5147239519381941E-7</v>
      </c>
      <c r="M30" s="18">
        <v>1256.3072999999999</v>
      </c>
      <c r="N30" s="13">
        <f t="shared" si="4"/>
        <v>-6.7140301796522195E-3</v>
      </c>
      <c r="O30" s="11">
        <f t="shared" si="5"/>
        <v>7.1469307371119228E-6</v>
      </c>
      <c r="P30" s="76">
        <v>43809</v>
      </c>
      <c r="Q30" s="75">
        <v>1257.95</v>
      </c>
      <c r="R30" s="13">
        <f t="shared" si="9"/>
        <v>-4.2034102243401206E-3</v>
      </c>
      <c r="S30" s="11">
        <f t="shared" si="10"/>
        <v>2.5177668860492108E-3</v>
      </c>
    </row>
    <row r="31" spans="1:19" ht="14.25" x14ac:dyDescent="0.45">
      <c r="A31" s="58">
        <v>43810</v>
      </c>
      <c r="B31" s="57">
        <v>16713.79</v>
      </c>
      <c r="C31" s="5">
        <f t="shared" si="0"/>
        <v>4.4984836774459858E-3</v>
      </c>
      <c r="D31" s="54">
        <v>78.858699999999999</v>
      </c>
      <c r="E31" s="5">
        <f t="shared" si="6"/>
        <v>4.4952092711620928E-3</v>
      </c>
      <c r="F31" s="53">
        <f t="shared" si="1"/>
        <v>-3.2744062838929722E-6</v>
      </c>
      <c r="G31" s="34">
        <v>110.1186</v>
      </c>
      <c r="H31" s="5">
        <f t="shared" si="7"/>
        <v>4.4916270015744608E-3</v>
      </c>
      <c r="I31" s="37">
        <f t="shared" si="2"/>
        <v>-6.8566758715249421E-6</v>
      </c>
      <c r="J31" s="42">
        <v>1261.5568000000001</v>
      </c>
      <c r="K31" s="44">
        <f t="shared" si="8"/>
        <v>4.4978616664488325E-3</v>
      </c>
      <c r="L31" s="45">
        <f t="shared" si="3"/>
        <v>-6.2201099715331054E-7</v>
      </c>
      <c r="M31" s="18">
        <v>1261.9529</v>
      </c>
      <c r="N31" s="13">
        <f t="shared" si="4"/>
        <v>4.4938049790843593E-3</v>
      </c>
      <c r="O31" s="11">
        <f t="shared" si="5"/>
        <v>-4.6786983616264877E-6</v>
      </c>
      <c r="P31" s="76">
        <v>43810</v>
      </c>
      <c r="Q31" s="75">
        <v>1262.2</v>
      </c>
      <c r="R31" s="13">
        <f t="shared" si="9"/>
        <v>3.378512659485633E-3</v>
      </c>
      <c r="S31" s="11">
        <f t="shared" si="10"/>
        <v>-1.1199710179603528E-3</v>
      </c>
    </row>
    <row r="32" spans="1:19" ht="14.25" x14ac:dyDescent="0.45">
      <c r="A32" s="58">
        <v>43811</v>
      </c>
      <c r="B32" s="57">
        <v>16800.36</v>
      </c>
      <c r="C32" s="5">
        <f t="shared" si="0"/>
        <v>5.1795553252733662E-3</v>
      </c>
      <c r="D32" s="54">
        <v>79.266599999999997</v>
      </c>
      <c r="E32" s="5">
        <f t="shared" si="6"/>
        <v>5.1725427885571662E-3</v>
      </c>
      <c r="F32" s="53">
        <f t="shared" si="1"/>
        <v>-7.0125367161999463E-6</v>
      </c>
      <c r="G32" s="34">
        <v>110.6871</v>
      </c>
      <c r="H32" s="5">
        <f t="shared" si="7"/>
        <v>5.1626155799293638E-3</v>
      </c>
      <c r="I32" s="37">
        <f t="shared" si="2"/>
        <v>-1.6939745344002333E-5</v>
      </c>
      <c r="J32" s="42">
        <v>1268.0907</v>
      </c>
      <c r="K32" s="44">
        <f t="shared" si="8"/>
        <v>5.179235687208017E-3</v>
      </c>
      <c r="L32" s="45">
        <f t="shared" si="3"/>
        <v>-3.1963806534918149E-7</v>
      </c>
      <c r="M32" s="18">
        <v>1268.4840999999999</v>
      </c>
      <c r="N32" s="13">
        <f t="shared" si="4"/>
        <v>5.1754704949764641E-3</v>
      </c>
      <c r="O32" s="11">
        <f t="shared" si="5"/>
        <v>-4.0848302969020978E-6</v>
      </c>
      <c r="P32" s="76">
        <v>43811</v>
      </c>
      <c r="Q32" s="75">
        <v>1271.0899999999999</v>
      </c>
      <c r="R32" s="13">
        <f t="shared" si="9"/>
        <v>7.0432578038344129E-3</v>
      </c>
      <c r="S32" s="11">
        <f t="shared" si="10"/>
        <v>1.8637024785610468E-3</v>
      </c>
    </row>
    <row r="33" spans="1:19" ht="14.25" x14ac:dyDescent="0.45">
      <c r="A33" s="58">
        <v>43812</v>
      </c>
      <c r="B33" s="57">
        <v>16961.560000000001</v>
      </c>
      <c r="C33" s="5">
        <f t="shared" si="0"/>
        <v>9.5950324873990134E-3</v>
      </c>
      <c r="D33" s="54">
        <v>80.022999999999996</v>
      </c>
      <c r="E33" s="5">
        <f t="shared" si="6"/>
        <v>9.5424806917414617E-3</v>
      </c>
      <c r="F33" s="53">
        <f t="shared" si="1"/>
        <v>-5.2551795657551637E-5</v>
      </c>
      <c r="G33" s="34">
        <v>111.74679999999999</v>
      </c>
      <c r="H33" s="5">
        <f t="shared" si="7"/>
        <v>9.5738347106391064E-3</v>
      </c>
      <c r="I33" s="37">
        <f t="shared" si="2"/>
        <v>-2.1197776759906972E-5</v>
      </c>
      <c r="J33" s="42">
        <v>1280.2569000000001</v>
      </c>
      <c r="K33" s="44">
        <f t="shared" si="8"/>
        <v>9.5941086863897684E-3</v>
      </c>
      <c r="L33" s="45">
        <f t="shared" si="3"/>
        <v>-9.2380100924494002E-7</v>
      </c>
      <c r="M33" s="18">
        <v>1280.6452999999999</v>
      </c>
      <c r="N33" s="13">
        <f t="shared" si="4"/>
        <v>9.5871915146590325E-3</v>
      </c>
      <c r="O33" s="11">
        <f t="shared" si="5"/>
        <v>-7.840972739980856E-6</v>
      </c>
      <c r="P33" s="76">
        <v>43812</v>
      </c>
      <c r="Q33" s="75">
        <v>1279.06</v>
      </c>
      <c r="R33" s="13">
        <f t="shared" si="9"/>
        <v>6.2702090331920868E-3</v>
      </c>
      <c r="S33" s="11">
        <f t="shared" si="10"/>
        <v>-3.3248234542069266E-3</v>
      </c>
    </row>
    <row r="34" spans="1:19" ht="14.25" x14ac:dyDescent="0.45">
      <c r="A34" s="58">
        <v>43815</v>
      </c>
      <c r="B34" s="57">
        <v>16915.650000000001</v>
      </c>
      <c r="C34" s="5">
        <f t="shared" si="0"/>
        <v>-2.7067085810502656E-3</v>
      </c>
      <c r="D34" s="54">
        <v>79.805800000000005</v>
      </c>
      <c r="E34" s="5">
        <f t="shared" si="6"/>
        <v>-2.7142196618471504E-3</v>
      </c>
      <c r="F34" s="53">
        <f t="shared" si="1"/>
        <v>-7.5110807968847837E-6</v>
      </c>
      <c r="G34" s="34">
        <v>111.4439</v>
      </c>
      <c r="H34" s="5">
        <f t="shared" si="7"/>
        <v>-2.7105921601333627E-3</v>
      </c>
      <c r="I34" s="37">
        <f t="shared" si="2"/>
        <v>-3.8835790830971106E-6</v>
      </c>
      <c r="J34" s="42">
        <v>1276.789</v>
      </c>
      <c r="K34" s="44">
        <f t="shared" si="8"/>
        <v>-2.7087532197640485E-3</v>
      </c>
      <c r="L34" s="45">
        <f t="shared" si="3"/>
        <v>-2.0446387137829092E-6</v>
      </c>
      <c r="M34" s="18">
        <v>1277.1877999999999</v>
      </c>
      <c r="N34" s="13">
        <f t="shared" si="4"/>
        <v>-2.6998107907005853E-3</v>
      </c>
      <c r="O34" s="11">
        <f t="shared" si="5"/>
        <v>6.8977903496802995E-6</v>
      </c>
      <c r="P34" s="76">
        <v>43815</v>
      </c>
      <c r="Q34" s="75">
        <v>1275.31</v>
      </c>
      <c r="R34" s="13">
        <f t="shared" si="9"/>
        <v>-2.9318405704189532E-3</v>
      </c>
      <c r="S34" s="11">
        <f t="shared" si="10"/>
        <v>-2.2513198936868761E-4</v>
      </c>
    </row>
    <row r="35" spans="1:19" ht="14.25" x14ac:dyDescent="0.45">
      <c r="A35" s="58">
        <v>43816</v>
      </c>
      <c r="B35" s="57">
        <v>17071.490000000002</v>
      </c>
      <c r="C35" s="5">
        <f t="shared" si="0"/>
        <v>9.2127704226558915E-3</v>
      </c>
      <c r="D35" s="54">
        <v>80.540400000000005</v>
      </c>
      <c r="E35" s="5">
        <f t="shared" si="6"/>
        <v>9.2048447606565276E-3</v>
      </c>
      <c r="F35" s="53">
        <f t="shared" si="1"/>
        <v>-7.9256619993639532E-6</v>
      </c>
      <c r="G35" s="34">
        <v>112.4686</v>
      </c>
      <c r="H35" s="5">
        <f t="shared" si="7"/>
        <v>9.1947607720117563E-3</v>
      </c>
      <c r="I35" s="37">
        <f t="shared" si="2"/>
        <v>-1.8009650644135178E-5</v>
      </c>
      <c r="J35" s="42">
        <v>1288.5507</v>
      </c>
      <c r="K35" s="44">
        <f t="shared" si="8"/>
        <v>9.2119371329171251E-3</v>
      </c>
      <c r="L35" s="45">
        <f t="shared" si="3"/>
        <v>-8.3328973876639623E-7</v>
      </c>
      <c r="M35" s="18">
        <v>1288.9431999999999</v>
      </c>
      <c r="N35" s="13">
        <f t="shared" si="4"/>
        <v>9.2041280068599907E-3</v>
      </c>
      <c r="O35" s="11">
        <f t="shared" si="5"/>
        <v>-8.6424157959008596E-6</v>
      </c>
      <c r="P35" s="76">
        <v>43816</v>
      </c>
      <c r="Q35" s="75">
        <v>1286.1600000000001</v>
      </c>
      <c r="R35" s="13">
        <f t="shared" si="9"/>
        <v>8.5077353741445094E-3</v>
      </c>
      <c r="S35" s="11">
        <f t="shared" si="10"/>
        <v>-7.050350485113821E-4</v>
      </c>
    </row>
    <row r="36" spans="1:19" ht="14.25" x14ac:dyDescent="0.45">
      <c r="A36" s="58">
        <v>43817</v>
      </c>
      <c r="B36" s="57">
        <v>17150.93</v>
      </c>
      <c r="C36" s="5">
        <f t="shared" si="0"/>
        <v>4.6533723769863755E-3</v>
      </c>
      <c r="D36" s="54">
        <v>80.915800000000004</v>
      </c>
      <c r="E36" s="5">
        <f t="shared" si="6"/>
        <v>4.6610148447239208E-3</v>
      </c>
      <c r="F36" s="53">
        <f t="shared" si="1"/>
        <v>7.6424677375452887E-6</v>
      </c>
      <c r="G36" s="34">
        <v>112.99169999999999</v>
      </c>
      <c r="H36" s="5">
        <f t="shared" si="7"/>
        <v>4.6510759447526695E-3</v>
      </c>
      <c r="I36" s="37">
        <f t="shared" si="2"/>
        <v>-2.2964322337060139E-6</v>
      </c>
      <c r="J36" s="42">
        <v>1294.5458000000001</v>
      </c>
      <c r="K36" s="44">
        <f t="shared" si="8"/>
        <v>4.6525914735058294E-3</v>
      </c>
      <c r="L36" s="45">
        <f t="shared" si="3"/>
        <v>-7.8090348054615788E-7</v>
      </c>
      <c r="M36" s="18">
        <v>1294.9366</v>
      </c>
      <c r="N36" s="13">
        <f t="shared" si="4"/>
        <v>4.6498557888354775E-3</v>
      </c>
      <c r="O36" s="11">
        <f t="shared" si="5"/>
        <v>-3.516588150898059E-6</v>
      </c>
      <c r="P36" s="76">
        <v>43817</v>
      </c>
      <c r="Q36" s="75">
        <v>1292.54</v>
      </c>
      <c r="R36" s="13">
        <f t="shared" si="9"/>
        <v>4.9605025813272974E-3</v>
      </c>
      <c r="S36" s="11">
        <f t="shared" si="10"/>
        <v>3.0713020434092186E-4</v>
      </c>
    </row>
    <row r="37" spans="1:19" ht="14.25" x14ac:dyDescent="0.45">
      <c r="A37" s="58">
        <v>43818</v>
      </c>
      <c r="B37" s="57">
        <v>17205.12</v>
      </c>
      <c r="C37" s="5">
        <f t="shared" si="0"/>
        <v>3.1595954271865789E-3</v>
      </c>
      <c r="D37" s="54">
        <v>81.170599999999993</v>
      </c>
      <c r="E37" s="5">
        <f t="shared" si="6"/>
        <v>3.1489523677699083E-3</v>
      </c>
      <c r="F37" s="53">
        <f t="shared" si="1"/>
        <v>-1.0643059416670653E-5</v>
      </c>
      <c r="G37" s="34">
        <v>113.348</v>
      </c>
      <c r="H37" s="5">
        <f t="shared" si="7"/>
        <v>3.1533289613308035E-3</v>
      </c>
      <c r="I37" s="37">
        <f t="shared" si="2"/>
        <v>-6.2664658557753938E-6</v>
      </c>
      <c r="J37" s="42">
        <v>1298.6353999999999</v>
      </c>
      <c r="K37" s="44">
        <f t="shared" si="8"/>
        <v>3.1591002805770874E-3</v>
      </c>
      <c r="L37" s="45">
        <f t="shared" si="3"/>
        <v>-4.9514660949157019E-7</v>
      </c>
      <c r="M37" s="18">
        <v>1299.0255</v>
      </c>
      <c r="N37" s="13">
        <f t="shared" si="4"/>
        <v>3.1576063260547738E-3</v>
      </c>
      <c r="O37" s="11">
        <f t="shared" si="5"/>
        <v>-1.989101131805171E-6</v>
      </c>
      <c r="P37" s="76">
        <v>43818</v>
      </c>
      <c r="Q37">
        <v>130.19999999999999</v>
      </c>
      <c r="R37" s="19">
        <f>Q37/Q36*10-1</f>
        <v>7.3189224318008783E-3</v>
      </c>
      <c r="S37" s="20">
        <f t="shared" si="10"/>
        <v>4.1593270046142994E-3</v>
      </c>
    </row>
    <row r="38" spans="1:19" ht="14.25" x14ac:dyDescent="0.45">
      <c r="A38" s="58">
        <v>43819</v>
      </c>
      <c r="B38" s="57">
        <v>17222.14</v>
      </c>
      <c r="C38" s="5">
        <f t="shared" si="0"/>
        <v>9.8924041215631142E-4</v>
      </c>
      <c r="D38" s="54">
        <v>81.250799999999998</v>
      </c>
      <c r="E38" s="5">
        <f t="shared" si="6"/>
        <v>9.8804246857864264E-4</v>
      </c>
      <c r="F38" s="53">
        <f t="shared" si="1"/>
        <v>-1.1979435776687808E-6</v>
      </c>
      <c r="G38" s="34">
        <v>113.45950000000001</v>
      </c>
      <c r="H38" s="5">
        <f t="shared" si="7"/>
        <v>9.8369622754712616E-4</v>
      </c>
      <c r="I38" s="37">
        <f t="shared" si="2"/>
        <v>-5.5441846091852653E-6</v>
      </c>
      <c r="J38" s="42">
        <v>1299.9188999999999</v>
      </c>
      <c r="K38" s="44">
        <f t="shared" si="8"/>
        <v>9.8834515060963746E-4</v>
      </c>
      <c r="L38" s="45">
        <f t="shared" si="3"/>
        <v>-8.952615466739644E-7</v>
      </c>
      <c r="M38" s="18">
        <v>1300.3136999999999</v>
      </c>
      <c r="N38" s="13">
        <f t="shared" si="4"/>
        <v>9.9166644534687265E-4</v>
      </c>
      <c r="O38" s="11">
        <f t="shared" si="5"/>
        <v>2.4260331905612276E-6</v>
      </c>
      <c r="P38" s="76">
        <v>43819</v>
      </c>
      <c r="Q38">
        <v>130.34</v>
      </c>
      <c r="R38" s="13">
        <f t="shared" si="9"/>
        <v>1.0752688172044333E-3</v>
      </c>
      <c r="S38" s="11">
        <f t="shared" si="10"/>
        <v>8.6028405048121925E-5</v>
      </c>
    </row>
    <row r="39" spans="1:19" ht="14.25" x14ac:dyDescent="0.45">
      <c r="A39" s="58">
        <v>43822</v>
      </c>
      <c r="B39" s="57">
        <v>17209.400000000001</v>
      </c>
      <c r="C39" s="5">
        <f t="shared" si="0"/>
        <v>-7.3974546717181511E-4</v>
      </c>
      <c r="D39" s="54">
        <v>81.189099999999996</v>
      </c>
      <c r="E39" s="5">
        <f t="shared" si="6"/>
        <v>-7.5937713844054233E-4</v>
      </c>
      <c r="F39" s="53">
        <f t="shared" si="1"/>
        <v>-1.9631671268727224E-5</v>
      </c>
      <c r="G39" s="34">
        <v>113.3747</v>
      </c>
      <c r="H39" s="5">
        <f t="shared" si="7"/>
        <v>-7.4740325843147826E-4</v>
      </c>
      <c r="I39" s="37">
        <f t="shared" si="2"/>
        <v>-7.6577912596631492E-6</v>
      </c>
      <c r="J39" s="42">
        <v>1298.9547</v>
      </c>
      <c r="K39" s="44">
        <f t="shared" si="8"/>
        <v>-7.4173858076831412E-4</v>
      </c>
      <c r="L39" s="45">
        <f t="shared" si="3"/>
        <v>-1.9931135964990077E-6</v>
      </c>
      <c r="M39" s="18">
        <v>129.93559999999999</v>
      </c>
      <c r="N39" s="19">
        <f>M39/M38*10-1</f>
        <v>-7.3651458105827849E-4</v>
      </c>
      <c r="O39" s="20">
        <f t="shared" si="5"/>
        <v>3.2308861135366129E-6</v>
      </c>
      <c r="P39" s="76">
        <v>43822</v>
      </c>
      <c r="Q39">
        <v>129.93</v>
      </c>
      <c r="R39" s="13">
        <f t="shared" si="9"/>
        <v>-3.1456191499156239E-3</v>
      </c>
      <c r="S39" s="11">
        <f t="shared" si="10"/>
        <v>-2.4058736827438088E-3</v>
      </c>
    </row>
    <row r="40" spans="1:19" ht="14.25" x14ac:dyDescent="0.45">
      <c r="A40" s="58">
        <v>43823</v>
      </c>
      <c r="B40" s="57">
        <v>17141.8</v>
      </c>
      <c r="C40" s="5">
        <f t="shared" si="0"/>
        <v>-3.9280858135671837E-3</v>
      </c>
      <c r="D40" s="54">
        <v>80.8703</v>
      </c>
      <c r="E40" s="5">
        <f t="shared" si="6"/>
        <v>-3.9266354720030039E-3</v>
      </c>
      <c r="F40" s="53">
        <f t="shared" si="1"/>
        <v>1.4503415641797801E-6</v>
      </c>
      <c r="G40" s="34">
        <v>112.9298</v>
      </c>
      <c r="H40" s="5">
        <f t="shared" si="7"/>
        <v>-3.9241559183839092E-3</v>
      </c>
      <c r="I40" s="37">
        <f t="shared" si="2"/>
        <v>3.9298951832744677E-6</v>
      </c>
      <c r="J40" s="42">
        <v>1293.8520000000001</v>
      </c>
      <c r="K40" s="44">
        <f t="shared" si="8"/>
        <v>-3.9283125115909812E-3</v>
      </c>
      <c r="L40" s="45">
        <f t="shared" si="3"/>
        <v>-2.2669802379748916E-7</v>
      </c>
      <c r="M40" s="18">
        <v>129.4264</v>
      </c>
      <c r="N40" s="13">
        <f t="shared" si="4"/>
        <v>-3.9188644220674584E-3</v>
      </c>
      <c r="O40" s="11">
        <f t="shared" si="5"/>
        <v>9.2213914997252289E-6</v>
      </c>
      <c r="P40" s="76">
        <v>43823</v>
      </c>
      <c r="Q40">
        <v>129.44999999999999</v>
      </c>
      <c r="R40" s="13">
        <f t="shared" si="9"/>
        <v>-3.6942969291158256E-3</v>
      </c>
      <c r="S40" s="11">
        <f t="shared" si="10"/>
        <v>2.3378888445135804E-4</v>
      </c>
    </row>
    <row r="41" spans="1:19" ht="14.25" x14ac:dyDescent="0.45">
      <c r="A41" s="58">
        <v>43825</v>
      </c>
      <c r="B41" s="57">
        <v>17018.259999999998</v>
      </c>
      <c r="C41" s="5">
        <f t="shared" si="0"/>
        <v>-7.2069444282397699E-3</v>
      </c>
      <c r="D41" s="54">
        <v>80.287099999999995</v>
      </c>
      <c r="E41" s="5">
        <f t="shared" si="6"/>
        <v>-7.2115473789512441E-3</v>
      </c>
      <c r="F41" s="53">
        <f t="shared" si="1"/>
        <v>-4.6029507114742074E-6</v>
      </c>
      <c r="G41" s="34">
        <v>112.11620000000001</v>
      </c>
      <c r="H41" s="5">
        <f t="shared" si="7"/>
        <v>-7.2044757008336013E-3</v>
      </c>
      <c r="I41" s="37">
        <f t="shared" si="2"/>
        <v>2.4687274061685471E-6</v>
      </c>
      <c r="J41" s="42">
        <v>1284.5214000000001</v>
      </c>
      <c r="K41" s="44">
        <f t="shared" si="8"/>
        <v>-7.2114894130086427E-3</v>
      </c>
      <c r="L41" s="45">
        <f t="shared" si="3"/>
        <v>-4.5449847688727729E-6</v>
      </c>
      <c r="M41" s="18">
        <v>128.49289999999999</v>
      </c>
      <c r="N41" s="13">
        <f t="shared" si="4"/>
        <v>-7.2125934121632929E-3</v>
      </c>
      <c r="O41" s="11">
        <f t="shared" si="5"/>
        <v>-5.6489839235229766E-6</v>
      </c>
      <c r="P41" s="76">
        <v>43825</v>
      </c>
      <c r="Q41">
        <v>128.69</v>
      </c>
      <c r="R41" s="13">
        <f t="shared" si="9"/>
        <v>-5.8709926612591223E-3</v>
      </c>
      <c r="S41" s="11">
        <f t="shared" si="10"/>
        <v>1.3359517669806475E-3</v>
      </c>
    </row>
    <row r="42" spans="1:19" ht="14.25" x14ac:dyDescent="0.45">
      <c r="A42" s="58">
        <v>43826</v>
      </c>
      <c r="B42" s="57">
        <v>17185.66</v>
      </c>
      <c r="C42" s="5">
        <f t="shared" si="0"/>
        <v>9.8364932725203413E-3</v>
      </c>
      <c r="D42" s="54">
        <v>81.076300000000003</v>
      </c>
      <c r="E42" s="5">
        <f t="shared" si="6"/>
        <v>9.8297235795041793E-3</v>
      </c>
      <c r="F42" s="53">
        <f t="shared" si="1"/>
        <v>-6.7696930161620372E-6</v>
      </c>
      <c r="G42" s="34">
        <v>113.2176</v>
      </c>
      <c r="H42" s="5">
        <f t="shared" si="7"/>
        <v>9.8237364448670039E-3</v>
      </c>
      <c r="I42" s="37">
        <f t="shared" si="2"/>
        <v>-1.275682765333741E-5</v>
      </c>
      <c r="J42" s="42">
        <v>1297.1558</v>
      </c>
      <c r="K42" s="44">
        <f t="shared" si="8"/>
        <v>9.835881286212933E-3</v>
      </c>
      <c r="L42" s="45">
        <f t="shared" si="3"/>
        <v>-6.1198630740832982E-7</v>
      </c>
      <c r="M42" s="18">
        <v>129.75579999999999</v>
      </c>
      <c r="N42" s="13">
        <f t="shared" si="4"/>
        <v>9.8285586207487174E-3</v>
      </c>
      <c r="O42" s="11">
        <f t="shared" si="5"/>
        <v>-7.9346517716238907E-6</v>
      </c>
      <c r="P42" s="76">
        <v>43826</v>
      </c>
      <c r="Q42">
        <v>129.56</v>
      </c>
      <c r="R42" s="13">
        <f t="shared" si="9"/>
        <v>6.7604320460019629E-3</v>
      </c>
      <c r="S42" s="11">
        <f t="shared" si="10"/>
        <v>-3.0760612265183784E-3</v>
      </c>
    </row>
    <row r="43" spans="1:19" ht="14.25" x14ac:dyDescent="0.45">
      <c r="A43" s="58">
        <v>43829</v>
      </c>
      <c r="B43" s="57">
        <v>17199.73</v>
      </c>
      <c r="C43" s="5">
        <f t="shared" si="0"/>
        <v>8.1870582799847824E-4</v>
      </c>
      <c r="D43" s="54">
        <v>81.142600000000002</v>
      </c>
      <c r="E43" s="5">
        <f t="shared" si="6"/>
        <v>8.1774821988678248E-4</v>
      </c>
      <c r="F43" s="53">
        <f t="shared" si="1"/>
        <v>-9.5760811169576243E-7</v>
      </c>
      <c r="G43" s="34">
        <v>113.3092</v>
      </c>
      <c r="H43" s="5">
        <f t="shared" si="7"/>
        <v>8.0906148867310179E-4</v>
      </c>
      <c r="I43" s="37">
        <f t="shared" si="2"/>
        <v>-9.6443393253764498E-6</v>
      </c>
      <c r="J43" s="42">
        <v>1298.2172</v>
      </c>
      <c r="K43" s="44">
        <f t="shared" si="8"/>
        <v>8.1825174740002282E-4</v>
      </c>
      <c r="L43" s="45">
        <f t="shared" si="3"/>
        <v>-4.540805984554197E-7</v>
      </c>
      <c r="M43" s="18">
        <v>129.86259999999999</v>
      </c>
      <c r="N43" s="13">
        <f t="shared" si="4"/>
        <v>8.2308459429158987E-4</v>
      </c>
      <c r="O43" s="11">
        <f t="shared" si="5"/>
        <v>4.3787662931116245E-6</v>
      </c>
      <c r="P43" s="76">
        <v>43829</v>
      </c>
      <c r="Q43">
        <v>130.26</v>
      </c>
      <c r="R43" s="13">
        <f t="shared" si="9"/>
        <v>5.4029021302870461E-3</v>
      </c>
      <c r="S43" s="11">
        <f t="shared" si="10"/>
        <v>4.5841963022885679E-3</v>
      </c>
    </row>
    <row r="44" spans="1:19" ht="14.25" x14ac:dyDescent="0.45">
      <c r="A44" s="58">
        <v>43830</v>
      </c>
      <c r="B44" s="57">
        <v>17077.060000000001</v>
      </c>
      <c r="C44" s="5">
        <f t="shared" si="0"/>
        <v>-7.1320887013922585E-3</v>
      </c>
      <c r="D44" s="54">
        <v>80.563800000000001</v>
      </c>
      <c r="E44" s="5">
        <f t="shared" si="6"/>
        <v>-7.1331211965108832E-3</v>
      </c>
      <c r="F44" s="53">
        <f t="shared" si="1"/>
        <v>-1.0324951186246878E-6</v>
      </c>
      <c r="G44" s="34">
        <v>112.50069999999999</v>
      </c>
      <c r="H44" s="5">
        <f t="shared" si="7"/>
        <v>-7.135342937731548E-3</v>
      </c>
      <c r="I44" s="37">
        <f t="shared" si="2"/>
        <v>-3.2542363392895624E-6</v>
      </c>
      <c r="J44" s="42">
        <v>1288.9575</v>
      </c>
      <c r="K44" s="44">
        <f t="shared" si="8"/>
        <v>-7.1326277297820706E-3</v>
      </c>
      <c r="L44" s="45">
        <f t="shared" si="3"/>
        <v>-5.3902838981212398E-7</v>
      </c>
      <c r="M44" s="18">
        <v>128.9376</v>
      </c>
      <c r="N44" s="13">
        <f t="shared" si="4"/>
        <v>-7.1229129864948115E-3</v>
      </c>
      <c r="O44" s="11">
        <f t="shared" si="5"/>
        <v>9.1757148974469516E-6</v>
      </c>
      <c r="P44" s="76">
        <v>43830</v>
      </c>
      <c r="Q44">
        <v>129.15</v>
      </c>
      <c r="R44" s="13">
        <f t="shared" si="9"/>
        <v>-8.521418701059269E-3</v>
      </c>
      <c r="S44" s="11">
        <f t="shared" si="10"/>
        <v>-1.3893299996670105E-3</v>
      </c>
    </row>
    <row r="45" spans="1:19" ht="14.25" x14ac:dyDescent="0.45">
      <c r="A45" s="58">
        <v>43831</v>
      </c>
      <c r="B45" s="57">
        <v>17096.830000000002</v>
      </c>
      <c r="C45" s="5">
        <f t="shared" si="0"/>
        <v>1.1576934202959244E-3</v>
      </c>
      <c r="D45" s="54">
        <v>80.656899999999993</v>
      </c>
      <c r="E45" s="5">
        <f t="shared" si="6"/>
        <v>1.1556058676476244E-3</v>
      </c>
      <c r="F45" s="53">
        <f t="shared" si="1"/>
        <v>-2.0875526482999618E-6</v>
      </c>
      <c r="G45" s="34">
        <v>112.63039999999999</v>
      </c>
      <c r="H45" s="5">
        <f t="shared" si="7"/>
        <v>1.1528817154027315E-3</v>
      </c>
      <c r="I45" s="37">
        <f t="shared" si="2"/>
        <v>-4.8117048931928252E-6</v>
      </c>
      <c r="J45" s="42">
        <v>1290.4501</v>
      </c>
      <c r="K45" s="44">
        <f t="shared" si="8"/>
        <v>1.157990081131377E-3</v>
      </c>
      <c r="L45" s="45">
        <f t="shared" si="3"/>
        <v>2.9666083545265565E-7</v>
      </c>
      <c r="M45" s="18">
        <v>129.0872</v>
      </c>
      <c r="N45" s="13">
        <f t="shared" si="4"/>
        <v>1.1602511602510912E-3</v>
      </c>
      <c r="O45" s="11">
        <f t="shared" si="5"/>
        <v>2.5577399551668378E-6</v>
      </c>
      <c r="P45" s="76">
        <v>43831</v>
      </c>
      <c r="Q45">
        <v>129.41999999999999</v>
      </c>
      <c r="R45" s="13">
        <f t="shared" si="9"/>
        <v>2.0905923344947119E-3</v>
      </c>
      <c r="S45" s="11">
        <f t="shared" si="10"/>
        <v>9.3289891419878757E-4</v>
      </c>
    </row>
    <row r="46" spans="1:19" ht="14.25" x14ac:dyDescent="0.45">
      <c r="A46" s="58">
        <v>43832</v>
      </c>
      <c r="B46" s="57">
        <v>17236.7</v>
      </c>
      <c r="C46" s="5">
        <f t="shared" si="0"/>
        <v>8.1810487675200161E-3</v>
      </c>
      <c r="D46" s="54">
        <v>81.316500000000005</v>
      </c>
      <c r="E46" s="5">
        <f t="shared" si="6"/>
        <v>8.1778496322075789E-3</v>
      </c>
      <c r="F46" s="53">
        <f t="shared" si="1"/>
        <v>-3.1991353124372068E-6</v>
      </c>
      <c r="G46" s="34">
        <v>113.54989999999999</v>
      </c>
      <c r="H46" s="5">
        <f t="shared" si="7"/>
        <v>8.163870500326631E-3</v>
      </c>
      <c r="I46" s="37">
        <f t="shared" si="2"/>
        <v>-1.7178267193385111E-5</v>
      </c>
      <c r="J46" s="42">
        <v>1301.0045</v>
      </c>
      <c r="K46" s="44">
        <f t="shared" si="8"/>
        <v>8.178851704533141E-3</v>
      </c>
      <c r="L46" s="45">
        <f t="shared" si="3"/>
        <v>-2.1970629868750535E-6</v>
      </c>
      <c r="M46" s="18">
        <v>130.1422</v>
      </c>
      <c r="N46" s="13">
        <f t="shared" si="4"/>
        <v>8.1727700345193277E-3</v>
      </c>
      <c r="O46" s="11">
        <f t="shared" si="5"/>
        <v>-8.2787330006883764E-6</v>
      </c>
      <c r="P46" s="76">
        <v>43832</v>
      </c>
      <c r="Q46">
        <v>130.13999999999999</v>
      </c>
      <c r="R46" s="13">
        <f t="shared" si="9"/>
        <v>5.5632823365785455E-3</v>
      </c>
      <c r="S46" s="11">
        <f t="shared" si="10"/>
        <v>-2.6177664309414705E-3</v>
      </c>
    </row>
    <row r="47" spans="1:19" ht="14.25" x14ac:dyDescent="0.45">
      <c r="A47" s="58">
        <v>43833</v>
      </c>
      <c r="B47" s="57">
        <v>17158.75</v>
      </c>
      <c r="C47" s="5">
        <f t="shared" si="0"/>
        <v>-4.5223273596454172E-3</v>
      </c>
      <c r="D47" s="54">
        <v>80.948499999999996</v>
      </c>
      <c r="E47" s="5">
        <f t="shared" si="6"/>
        <v>-4.5255267996041626E-3</v>
      </c>
      <c r="F47" s="53">
        <f t="shared" si="1"/>
        <v>-3.199439958745387E-6</v>
      </c>
      <c r="G47" s="34">
        <v>113.0365</v>
      </c>
      <c r="H47" s="5">
        <f t="shared" si="7"/>
        <v>-4.5213602125584451E-3</v>
      </c>
      <c r="I47" s="37">
        <f t="shared" si="2"/>
        <v>9.6714708697209772E-7</v>
      </c>
      <c r="J47" s="42">
        <v>1295.1202000000001</v>
      </c>
      <c r="K47" s="44">
        <f t="shared" si="8"/>
        <v>-4.5228898132173567E-3</v>
      </c>
      <c r="L47" s="45">
        <f t="shared" si="3"/>
        <v>-5.6245357193951406E-7</v>
      </c>
      <c r="M47" s="18">
        <v>129.55420000000001</v>
      </c>
      <c r="N47" s="13">
        <f t="shared" si="4"/>
        <v>-4.5181347787266457E-3</v>
      </c>
      <c r="O47" s="11">
        <f t="shared" si="5"/>
        <v>4.1925809187715046E-6</v>
      </c>
      <c r="P47" s="76">
        <v>43833</v>
      </c>
      <c r="Q47">
        <v>129.71</v>
      </c>
      <c r="R47" s="13">
        <f t="shared" si="9"/>
        <v>-3.3041340095280036E-3</v>
      </c>
      <c r="S47" s="11">
        <f t="shared" si="10"/>
        <v>1.2181933501174136E-3</v>
      </c>
    </row>
    <row r="48" spans="1:19" ht="14.25" x14ac:dyDescent="0.45">
      <c r="A48" s="58">
        <v>43836</v>
      </c>
      <c r="B48" s="57">
        <v>16830.93</v>
      </c>
      <c r="C48" s="5">
        <f t="shared" si="0"/>
        <v>-1.9105121293800487E-2</v>
      </c>
      <c r="D48" s="54">
        <v>79.401700000000005</v>
      </c>
      <c r="E48" s="5">
        <f t="shared" si="6"/>
        <v>-1.9108445493122073E-2</v>
      </c>
      <c r="F48" s="53">
        <f t="shared" si="1"/>
        <v>-3.3241993215860077E-6</v>
      </c>
      <c r="G48" s="34">
        <v>110.87820000000001</v>
      </c>
      <c r="H48" s="5">
        <f t="shared" si="7"/>
        <v>-1.9093832523123022E-2</v>
      </c>
      <c r="I48" s="37">
        <f t="shared" si="2"/>
        <v>1.1288770677464477E-5</v>
      </c>
      <c r="J48" s="42">
        <v>1270.3720000000001</v>
      </c>
      <c r="K48" s="44">
        <f t="shared" si="8"/>
        <v>-1.9108805499288839E-2</v>
      </c>
      <c r="L48" s="45">
        <f t="shared" si="3"/>
        <v>-3.6842054883523545E-6</v>
      </c>
      <c r="M48" s="18">
        <v>127.0802</v>
      </c>
      <c r="N48" s="13">
        <f t="shared" si="4"/>
        <v>-1.9096254694946246E-2</v>
      </c>
      <c r="O48" s="11">
        <f t="shared" si="5"/>
        <v>8.8665988542402374E-6</v>
      </c>
      <c r="P48" s="76">
        <v>43836</v>
      </c>
      <c r="Q48">
        <v>127.37</v>
      </c>
      <c r="R48" s="13">
        <f t="shared" si="9"/>
        <v>-1.8040243620383922E-2</v>
      </c>
      <c r="S48" s="11">
        <f t="shared" si="10"/>
        <v>1.0648776734165644E-3</v>
      </c>
    </row>
    <row r="49" spans="1:19" ht="14.25" x14ac:dyDescent="0.45">
      <c r="A49" s="58">
        <v>43837</v>
      </c>
      <c r="B49" s="57">
        <v>16915.03</v>
      </c>
      <c r="C49" s="5">
        <f t="shared" si="0"/>
        <v>4.996753001765164E-3</v>
      </c>
      <c r="D49" s="54">
        <v>79.798000000000002</v>
      </c>
      <c r="E49" s="5">
        <f t="shared" si="6"/>
        <v>4.9910770172425512E-3</v>
      </c>
      <c r="F49" s="53">
        <f t="shared" si="1"/>
        <v>-5.6759845226128647E-6</v>
      </c>
      <c r="G49" s="34">
        <v>111.43040000000001</v>
      </c>
      <c r="H49" s="5">
        <f t="shared" si="7"/>
        <v>4.9802395782039266E-3</v>
      </c>
      <c r="I49" s="37">
        <f t="shared" si="2"/>
        <v>-1.6513423561237417E-5</v>
      </c>
      <c r="J49" s="42">
        <v>1276.7186999999999</v>
      </c>
      <c r="K49" s="44">
        <f t="shared" si="8"/>
        <v>4.995938197630112E-3</v>
      </c>
      <c r="L49" s="45">
        <f t="shared" si="3"/>
        <v>-8.1480413505197191E-7</v>
      </c>
      <c r="M49" s="18">
        <v>127.71469999999999</v>
      </c>
      <c r="N49" s="13">
        <f t="shared" si="4"/>
        <v>4.9929099891248274E-3</v>
      </c>
      <c r="O49" s="11">
        <f t="shared" si="5"/>
        <v>-3.8430126403365961E-6</v>
      </c>
      <c r="P49" s="76">
        <v>43837</v>
      </c>
      <c r="Q49">
        <v>127.76</v>
      </c>
      <c r="R49" s="13">
        <f t="shared" si="9"/>
        <v>3.0619455130722617E-3</v>
      </c>
      <c r="S49" s="11">
        <f t="shared" si="10"/>
        <v>-1.9348074886929023E-3</v>
      </c>
    </row>
    <row r="50" spans="1:19" ht="14.25" x14ac:dyDescent="0.45">
      <c r="A50" s="58">
        <v>43838</v>
      </c>
      <c r="B50" s="57">
        <v>16876.240000000002</v>
      </c>
      <c r="C50" s="5">
        <f t="shared" si="0"/>
        <v>-2.2932267929762773E-3</v>
      </c>
      <c r="D50" s="54">
        <v>79.6143</v>
      </c>
      <c r="E50" s="5">
        <f t="shared" si="6"/>
        <v>-2.3020627083385481E-3</v>
      </c>
      <c r="F50" s="53">
        <f t="shared" si="1"/>
        <v>-8.8359153622707964E-6</v>
      </c>
      <c r="G50" s="34">
        <v>111.17449999999999</v>
      </c>
      <c r="H50" s="5">
        <f t="shared" si="7"/>
        <v>-2.2965007753720235E-3</v>
      </c>
      <c r="I50" s="37">
        <f t="shared" si="2"/>
        <v>-3.2739823957461667E-6</v>
      </c>
      <c r="J50" s="42">
        <v>1273.7896000000001</v>
      </c>
      <c r="K50" s="44">
        <f t="shared" si="8"/>
        <v>-2.2942406968737838E-3</v>
      </c>
      <c r="L50" s="45">
        <f t="shared" si="3"/>
        <v>-1.0139038975065517E-6</v>
      </c>
      <c r="M50" s="18">
        <v>127.4218</v>
      </c>
      <c r="N50" s="13">
        <f t="shared" si="4"/>
        <v>-2.2933930080091258E-3</v>
      </c>
      <c r="O50" s="11">
        <f t="shared" si="5"/>
        <v>-1.6621503284852679E-7</v>
      </c>
      <c r="P50" s="76">
        <v>43838</v>
      </c>
      <c r="Q50">
        <v>127.56</v>
      </c>
      <c r="R50" s="13">
        <f t="shared" si="9"/>
        <v>-1.5654351909830666E-3</v>
      </c>
      <c r="S50" s="11">
        <f t="shared" si="10"/>
        <v>7.2779160199321069E-4</v>
      </c>
    </row>
    <row r="51" spans="1:19" ht="14.25" x14ac:dyDescent="0.45">
      <c r="A51" s="58">
        <v>43839</v>
      </c>
      <c r="B51" s="57">
        <v>17143.650000000001</v>
      </c>
      <c r="C51" s="5">
        <f t="shared" si="0"/>
        <v>1.5845354178418924E-2</v>
      </c>
      <c r="D51" s="54">
        <v>80.875299999999996</v>
      </c>
      <c r="E51" s="5">
        <f t="shared" si="6"/>
        <v>1.5838863118811553E-2</v>
      </c>
      <c r="F51" s="53">
        <f t="shared" si="1"/>
        <v>-6.4910596073719518E-6</v>
      </c>
      <c r="G51" s="34">
        <v>112.9337</v>
      </c>
      <c r="H51" s="5">
        <f t="shared" si="7"/>
        <v>1.5823772537767233E-2</v>
      </c>
      <c r="I51" s="37">
        <f t="shared" si="2"/>
        <v>-2.1581640651691103E-5</v>
      </c>
      <c r="J51" s="42">
        <v>1293.9716000000001</v>
      </c>
      <c r="K51" s="44">
        <f t="shared" si="8"/>
        <v>1.5844060902993728E-2</v>
      </c>
      <c r="L51" s="45">
        <f t="shared" si="3"/>
        <v>-1.2932754251959722E-6</v>
      </c>
      <c r="M51" s="18">
        <v>129.43979999999999</v>
      </c>
      <c r="N51" s="13">
        <f t="shared" si="4"/>
        <v>1.5837164441249385E-2</v>
      </c>
      <c r="O51" s="11">
        <f t="shared" si="5"/>
        <v>-8.1897371695394128E-6</v>
      </c>
      <c r="P51" s="76">
        <v>43839</v>
      </c>
      <c r="Q51">
        <v>129.34</v>
      </c>
      <c r="R51" s="13">
        <f t="shared" si="9"/>
        <v>1.3954217623079357E-2</v>
      </c>
      <c r="S51" s="11">
        <f t="shared" si="10"/>
        <v>-1.8911365553395676E-3</v>
      </c>
    </row>
    <row r="52" spans="1:19" ht="14.25" x14ac:dyDescent="0.45">
      <c r="A52" s="58">
        <v>43840</v>
      </c>
      <c r="B52" s="57">
        <v>17201.080000000002</v>
      </c>
      <c r="C52" s="5">
        <f t="shared" si="0"/>
        <v>3.3499283991449413E-3</v>
      </c>
      <c r="D52" s="54">
        <v>81.146000000000001</v>
      </c>
      <c r="E52" s="5">
        <f t="shared" si="6"/>
        <v>3.347128233218255E-3</v>
      </c>
      <c r="F52" s="53">
        <f t="shared" si="1"/>
        <v>-2.8001659266863044E-6</v>
      </c>
      <c r="G52" s="34">
        <v>113.3117</v>
      </c>
      <c r="H52" s="5">
        <f t="shared" si="7"/>
        <v>3.3470965708197742E-3</v>
      </c>
      <c r="I52" s="37">
        <f t="shared" si="2"/>
        <v>-2.8318283251671517E-6</v>
      </c>
      <c r="J52" s="42">
        <v>1298.3056999999999</v>
      </c>
      <c r="K52" s="44">
        <f t="shared" si="8"/>
        <v>3.3494552739796735E-3</v>
      </c>
      <c r="L52" s="45">
        <f t="shared" si="3"/>
        <v>-4.7312516526787363E-7</v>
      </c>
      <c r="M52" s="18">
        <v>129.8732</v>
      </c>
      <c r="N52" s="13">
        <f t="shared" si="4"/>
        <v>3.348274641957083E-3</v>
      </c>
      <c r="O52" s="11">
        <f t="shared" si="5"/>
        <v>-1.6537571878583179E-6</v>
      </c>
      <c r="P52" s="76">
        <v>43840</v>
      </c>
      <c r="Q52">
        <v>129.61000000000001</v>
      </c>
      <c r="R52" s="13">
        <f t="shared" si="9"/>
        <v>2.0875212617907923E-3</v>
      </c>
      <c r="S52" s="11">
        <f t="shared" si="10"/>
        <v>-1.262407137354149E-3</v>
      </c>
    </row>
    <row r="53" spans="1:19" ht="14.25" x14ac:dyDescent="0.45">
      <c r="A53" s="58">
        <v>43843</v>
      </c>
      <c r="B53" s="57">
        <v>17303.2</v>
      </c>
      <c r="C53" s="5">
        <f t="shared" si="0"/>
        <v>5.9368365242182808E-3</v>
      </c>
      <c r="D53" s="54">
        <v>81.628</v>
      </c>
      <c r="E53" s="5">
        <f t="shared" si="6"/>
        <v>5.9399107781037408E-3</v>
      </c>
      <c r="F53" s="53">
        <f t="shared" si="1"/>
        <v>3.0742538854600099E-6</v>
      </c>
      <c r="G53" s="34">
        <v>113.98350000000001</v>
      </c>
      <c r="H53" s="5">
        <f t="shared" si="7"/>
        <v>5.9287787580630802E-3</v>
      </c>
      <c r="I53" s="37">
        <f t="shared" si="2"/>
        <v>-8.0577661552005964E-6</v>
      </c>
      <c r="J53" s="42">
        <v>1306.0121999999999</v>
      </c>
      <c r="K53" s="44">
        <f t="shared" si="8"/>
        <v>5.9358131139684023E-3</v>
      </c>
      <c r="L53" s="45">
        <f t="shared" si="3"/>
        <v>-1.0234102498785091E-6</v>
      </c>
      <c r="M53" s="18">
        <v>130.6438</v>
      </c>
      <c r="N53" s="13">
        <f t="shared" si="4"/>
        <v>5.9334797325392152E-3</v>
      </c>
      <c r="O53" s="11">
        <f t="shared" si="5"/>
        <v>-3.3567916790655516E-6</v>
      </c>
      <c r="P53" s="76">
        <v>43843</v>
      </c>
      <c r="Q53">
        <v>130.41</v>
      </c>
      <c r="R53" s="13">
        <f t="shared" si="9"/>
        <v>6.1723632435768394E-3</v>
      </c>
      <c r="S53" s="11">
        <f t="shared" si="10"/>
        <v>2.3552671935855862E-4</v>
      </c>
    </row>
    <row r="54" spans="1:19" ht="14.25" x14ac:dyDescent="0.45">
      <c r="A54" s="58">
        <v>43844</v>
      </c>
      <c r="B54" s="57">
        <v>17349.12</v>
      </c>
      <c r="C54" s="5">
        <f t="shared" si="0"/>
        <v>2.6538443756067842E-3</v>
      </c>
      <c r="D54" s="54">
        <v>81.844099999999997</v>
      </c>
      <c r="E54" s="5">
        <f t="shared" si="6"/>
        <v>2.6473759004261854E-3</v>
      </c>
      <c r="F54" s="53">
        <f t="shared" si="1"/>
        <v>-6.4684751805987872E-6</v>
      </c>
      <c r="G54" s="34">
        <v>114.2854</v>
      </c>
      <c r="H54" s="5">
        <f t="shared" si="7"/>
        <v>2.6486289682277064E-3</v>
      </c>
      <c r="I54" s="37">
        <f t="shared" si="2"/>
        <v>-5.2154073790777744E-6</v>
      </c>
      <c r="J54" s="42">
        <v>1309.4773</v>
      </c>
      <c r="K54" s="44">
        <f t="shared" si="8"/>
        <v>2.653191141706035E-3</v>
      </c>
      <c r="L54" s="45">
        <f t="shared" si="3"/>
        <v>-6.5323390074922827E-7</v>
      </c>
      <c r="M54" s="18">
        <v>130.99029999999999</v>
      </c>
      <c r="N54" s="13">
        <f t="shared" si="4"/>
        <v>2.6522498580108245E-3</v>
      </c>
      <c r="O54" s="11">
        <f t="shared" si="5"/>
        <v>-1.5945175959597435E-6</v>
      </c>
      <c r="P54" s="76">
        <v>43844</v>
      </c>
      <c r="Q54">
        <v>131.01</v>
      </c>
      <c r="R54" s="13">
        <f t="shared" si="9"/>
        <v>4.6008741660914509E-3</v>
      </c>
      <c r="S54" s="11">
        <f t="shared" si="10"/>
        <v>1.9470297904846667E-3</v>
      </c>
    </row>
    <row r="55" spans="1:19" ht="14.25" x14ac:dyDescent="0.45">
      <c r="A55" s="58">
        <v>43845</v>
      </c>
      <c r="B55" s="57">
        <v>17322.5</v>
      </c>
      <c r="C55" s="5">
        <f t="shared" si="0"/>
        <v>-1.5343717721705286E-3</v>
      </c>
      <c r="D55" s="54">
        <v>81.718000000000004</v>
      </c>
      <c r="E55" s="5">
        <f t="shared" si="6"/>
        <v>-1.5407341518813844E-3</v>
      </c>
      <c r="F55" s="53">
        <f t="shared" si="1"/>
        <v>-6.3623797108558477E-6</v>
      </c>
      <c r="G55" s="34">
        <v>114.1093</v>
      </c>
      <c r="H55" s="5">
        <f t="shared" si="7"/>
        <v>-1.5408792374178581E-3</v>
      </c>
      <c r="I55" s="37">
        <f t="shared" si="2"/>
        <v>-6.5074652473295913E-6</v>
      </c>
      <c r="J55" s="42">
        <v>1307.4671000000001</v>
      </c>
      <c r="K55" s="44">
        <f t="shared" si="8"/>
        <v>-1.5351163399319745E-3</v>
      </c>
      <c r="L55" s="45">
        <f t="shared" si="3"/>
        <v>-7.4456776144593562E-7</v>
      </c>
      <c r="M55" s="18">
        <v>130.7893</v>
      </c>
      <c r="N55" s="13">
        <f t="shared" si="4"/>
        <v>-1.5344647657116184E-3</v>
      </c>
      <c r="O55" s="11">
        <f t="shared" si="5"/>
        <v>-9.2993541089825271E-8</v>
      </c>
      <c r="P55" s="76">
        <v>43845</v>
      </c>
      <c r="Q55">
        <v>131.01</v>
      </c>
      <c r="R55" s="13">
        <f t="shared" si="9"/>
        <v>0</v>
      </c>
      <c r="S55" s="11">
        <f t="shared" si="10"/>
        <v>1.5343717721705286E-3</v>
      </c>
    </row>
    <row r="56" spans="1:19" ht="14.25" x14ac:dyDescent="0.45">
      <c r="A56" s="58">
        <v>43846</v>
      </c>
      <c r="B56" s="57">
        <v>17339.57</v>
      </c>
      <c r="C56" s="5">
        <f t="shared" si="0"/>
        <v>9.8542358204656288E-4</v>
      </c>
      <c r="D56" s="54">
        <v>81.798599999999993</v>
      </c>
      <c r="E56" s="5">
        <f t="shared" si="6"/>
        <v>9.8631880369071112E-4</v>
      </c>
      <c r="F56" s="53">
        <f t="shared" si="1"/>
        <v>8.9522164414823635E-7</v>
      </c>
      <c r="G56" s="34">
        <v>114.2214</v>
      </c>
      <c r="H56" s="5">
        <f t="shared" si="7"/>
        <v>9.8239144399281386E-4</v>
      </c>
      <c r="I56" s="37">
        <f t="shared" si="2"/>
        <v>-3.0321380537490228E-6</v>
      </c>
      <c r="J56" s="42">
        <v>1308.7556999999999</v>
      </c>
      <c r="K56" s="44">
        <f t="shared" si="8"/>
        <v>9.8556973250030211E-4</v>
      </c>
      <c r="L56" s="45">
        <f t="shared" si="3"/>
        <v>1.4615045373922442E-7</v>
      </c>
      <c r="M56" s="18">
        <v>130.91839999999999</v>
      </c>
      <c r="N56" s="13">
        <f t="shared" si="4"/>
        <v>9.8708380578527155E-4</v>
      </c>
      <c r="O56" s="11">
        <f t="shared" si="5"/>
        <v>1.660223738708666E-6</v>
      </c>
      <c r="P56" s="76">
        <v>43846</v>
      </c>
      <c r="Q56">
        <v>130.91</v>
      </c>
      <c r="R56" s="13">
        <f t="shared" si="9"/>
        <v>-7.6330051141126898E-4</v>
      </c>
      <c r="S56" s="11">
        <f t="shared" si="10"/>
        <v>-1.7487240934578319E-3</v>
      </c>
    </row>
    <row r="57" spans="1:19" ht="14.25" x14ac:dyDescent="0.45">
      <c r="A57" s="58">
        <v>43847</v>
      </c>
      <c r="B57" s="57">
        <v>17335.2</v>
      </c>
      <c r="C57" s="5">
        <f t="shared" si="0"/>
        <v>-2.5202470418805856E-4</v>
      </c>
      <c r="D57" s="54">
        <v>81.777199999999993</v>
      </c>
      <c r="E57" s="5">
        <f t="shared" si="6"/>
        <v>-2.6161816950409644E-4</v>
      </c>
      <c r="F57" s="53">
        <f t="shared" si="1"/>
        <v>-9.5934653160378858E-6</v>
      </c>
      <c r="G57" s="34">
        <v>114.1922</v>
      </c>
      <c r="H57" s="5">
        <f t="shared" si="7"/>
        <v>-2.5564386358423175E-4</v>
      </c>
      <c r="I57" s="37">
        <f t="shared" si="2"/>
        <v>-3.6191593961731883E-6</v>
      </c>
      <c r="J57" s="42">
        <v>1308.4254000000001</v>
      </c>
      <c r="K57" s="44">
        <f t="shared" si="8"/>
        <v>-2.5237712431724901E-4</v>
      </c>
      <c r="L57" s="45">
        <f t="shared" si="3"/>
        <v>-3.5242012919045607E-7</v>
      </c>
      <c r="M57" s="18">
        <v>130.8853</v>
      </c>
      <c r="N57" s="13">
        <f t="shared" si="4"/>
        <v>-2.5282924325376044E-4</v>
      </c>
      <c r="O57" s="11">
        <f t="shared" si="5"/>
        <v>-8.0453906570188138E-7</v>
      </c>
      <c r="P57" s="76">
        <v>43847</v>
      </c>
      <c r="Q57">
        <v>131.19</v>
      </c>
      <c r="R57" s="13">
        <f t="shared" si="9"/>
        <v>2.1388740355969826E-3</v>
      </c>
      <c r="S57" s="11">
        <f t="shared" si="10"/>
        <v>2.3908987397850412E-3</v>
      </c>
    </row>
    <row r="58" spans="1:19" ht="14.25" x14ac:dyDescent="0.45">
      <c r="A58" s="58">
        <v>43850</v>
      </c>
      <c r="B58" s="57">
        <v>17155.830000000002</v>
      </c>
      <c r="C58" s="5">
        <f t="shared" si="0"/>
        <v>-1.0347154921777624E-2</v>
      </c>
      <c r="D58" s="54">
        <v>80.931299999999993</v>
      </c>
      <c r="E58" s="5">
        <f t="shared" si="6"/>
        <v>-1.0343958951883891E-2</v>
      </c>
      <c r="F58" s="53">
        <f t="shared" si="1"/>
        <v>3.1959698937322756E-6</v>
      </c>
      <c r="G58" s="34">
        <v>113.0116</v>
      </c>
      <c r="H58" s="5">
        <f t="shared" si="7"/>
        <v>-1.0338709649170386E-2</v>
      </c>
      <c r="I58" s="37">
        <f t="shared" si="2"/>
        <v>8.4452726072381523E-6</v>
      </c>
      <c r="J58" s="42">
        <v>1294.8869</v>
      </c>
      <c r="K58" s="44">
        <f t="shared" si="8"/>
        <v>-1.0347169964753156E-2</v>
      </c>
      <c r="L58" s="45">
        <f t="shared" si="3"/>
        <v>-1.5042975531898151E-8</v>
      </c>
      <c r="M58" s="18">
        <v>129.53200000000001</v>
      </c>
      <c r="N58" s="13">
        <f t="shared" si="4"/>
        <v>-1.0339587409739615E-2</v>
      </c>
      <c r="O58" s="11">
        <f t="shared" si="5"/>
        <v>7.5675120380092054E-6</v>
      </c>
      <c r="P58" s="76">
        <v>43850</v>
      </c>
      <c r="Q58">
        <v>129.78</v>
      </c>
      <c r="R58" s="13">
        <f t="shared" si="9"/>
        <v>-1.0747770409329949E-2</v>
      </c>
      <c r="S58" s="11">
        <f t="shared" si="10"/>
        <v>-4.006154875523249E-4</v>
      </c>
    </row>
    <row r="59" spans="1:19" ht="14.25" x14ac:dyDescent="0.45">
      <c r="A59" s="58">
        <v>43851</v>
      </c>
      <c r="B59" s="57">
        <v>17079.07</v>
      </c>
      <c r="C59" s="5">
        <f t="shared" si="0"/>
        <v>-4.474280754705684E-3</v>
      </c>
      <c r="D59" s="54">
        <v>80.569199999999995</v>
      </c>
      <c r="E59" s="5">
        <f t="shared" si="6"/>
        <v>-4.4741651252357961E-3</v>
      </c>
      <c r="F59" s="53">
        <f t="shared" si="1"/>
        <v>1.1562946988785683E-7</v>
      </c>
      <c r="G59" s="34">
        <v>112.5055</v>
      </c>
      <c r="H59" s="5">
        <f t="shared" si="7"/>
        <v>-4.4783013425170326E-3</v>
      </c>
      <c r="I59" s="37">
        <f t="shared" si="2"/>
        <v>-4.0205878113486193E-6</v>
      </c>
      <c r="J59" s="42">
        <v>1289.0925999999999</v>
      </c>
      <c r="K59" s="44">
        <f t="shared" si="8"/>
        <v>-4.4747537410410043E-3</v>
      </c>
      <c r="L59" s="45">
        <f t="shared" si="3"/>
        <v>-4.7298633532033563E-7</v>
      </c>
      <c r="M59" s="18">
        <v>128.95259999999999</v>
      </c>
      <c r="N59" s="13">
        <f t="shared" si="4"/>
        <v>-4.4730259704167663E-3</v>
      </c>
      <c r="O59" s="11">
        <f t="shared" si="5"/>
        <v>1.2547842889176763E-6</v>
      </c>
      <c r="P59" s="76">
        <v>43851</v>
      </c>
      <c r="Q59">
        <v>129.27000000000001</v>
      </c>
      <c r="R59" s="13">
        <f t="shared" si="9"/>
        <v>-3.9297272306980657E-3</v>
      </c>
      <c r="S59" s="11">
        <f t="shared" si="10"/>
        <v>5.4455352400761825E-4</v>
      </c>
    </row>
    <row r="60" spans="1:19" ht="14.25" x14ac:dyDescent="0.45">
      <c r="A60" s="58">
        <v>43852</v>
      </c>
      <c r="B60" s="57">
        <v>16990.68</v>
      </c>
      <c r="C60" s="5">
        <f t="shared" si="0"/>
        <v>-5.1753403434730005E-3</v>
      </c>
      <c r="D60" s="54">
        <v>80.152799999999999</v>
      </c>
      <c r="E60" s="5">
        <f t="shared" si="6"/>
        <v>-5.1682280573717154E-3</v>
      </c>
      <c r="F60" s="53">
        <f t="shared" si="1"/>
        <v>7.1122861012851146E-6</v>
      </c>
      <c r="G60" s="34">
        <v>111.9234</v>
      </c>
      <c r="H60" s="5">
        <f t="shared" si="7"/>
        <v>-5.1739692726132658E-3</v>
      </c>
      <c r="I60" s="37">
        <f t="shared" si="2"/>
        <v>1.3710708597347576E-6</v>
      </c>
      <c r="J60" s="42">
        <v>1282.4218000000001</v>
      </c>
      <c r="K60" s="44">
        <f t="shared" si="8"/>
        <v>-5.1748028031499693E-3</v>
      </c>
      <c r="L60" s="45">
        <f t="shared" si="3"/>
        <v>5.3754032303121591E-7</v>
      </c>
      <c r="M60" s="18">
        <v>128.28569999999999</v>
      </c>
      <c r="N60" s="13">
        <f t="shared" si="4"/>
        <v>-5.1716677290725155E-3</v>
      </c>
      <c r="O60" s="11">
        <f t="shared" si="5"/>
        <v>3.6726144004850525E-6</v>
      </c>
      <c r="P60" s="76">
        <v>43852</v>
      </c>
      <c r="Q60">
        <v>128.53</v>
      </c>
      <c r="R60" s="13">
        <f t="shared" si="9"/>
        <v>-5.7244526959078224E-3</v>
      </c>
      <c r="S60" s="11">
        <f t="shared" si="10"/>
        <v>-5.4911235243482182E-4</v>
      </c>
    </row>
    <row r="61" spans="1:19" ht="14.25" x14ac:dyDescent="0.45">
      <c r="A61" s="58">
        <v>43853</v>
      </c>
      <c r="B61" s="57">
        <v>17095.61</v>
      </c>
      <c r="C61" s="5">
        <f t="shared" si="0"/>
        <v>6.1757386990985985E-3</v>
      </c>
      <c r="D61" s="54">
        <v>80.647199999999998</v>
      </c>
      <c r="E61" s="5">
        <f t="shared" si="6"/>
        <v>6.1682187022786827E-3</v>
      </c>
      <c r="F61" s="53">
        <f t="shared" si="1"/>
        <v>-7.5199968199157752E-6</v>
      </c>
      <c r="G61" s="34">
        <v>112.6134</v>
      </c>
      <c r="H61" s="5">
        <f t="shared" si="7"/>
        <v>6.1649306579321106E-3</v>
      </c>
      <c r="I61" s="37">
        <f t="shared" si="2"/>
        <v>-1.0808041166487925E-5</v>
      </c>
      <c r="J61" s="42">
        <v>1290.3413</v>
      </c>
      <c r="K61" s="44">
        <f t="shared" si="8"/>
        <v>6.1754252773931206E-3</v>
      </c>
      <c r="L61" s="45">
        <f t="shared" si="3"/>
        <v>-3.1342170547787873E-7</v>
      </c>
      <c r="M61" s="18">
        <v>129.07740000000001</v>
      </c>
      <c r="N61" s="13">
        <f t="shared" si="4"/>
        <v>6.1713815335615596E-3</v>
      </c>
      <c r="O61" s="11">
        <f t="shared" si="5"/>
        <v>-4.3571655370389095E-6</v>
      </c>
      <c r="P61" s="76">
        <v>43853</v>
      </c>
      <c r="Q61">
        <v>129.31</v>
      </c>
      <c r="R61" s="13">
        <f t="shared" si="9"/>
        <v>6.0686221115693328E-3</v>
      </c>
      <c r="S61" s="11">
        <f t="shared" si="10"/>
        <v>-1.0711658752926567E-4</v>
      </c>
    </row>
    <row r="62" spans="1:19" ht="14.25" x14ac:dyDescent="0.45">
      <c r="A62" s="58">
        <v>43854</v>
      </c>
      <c r="B62" s="57">
        <v>17192.150000000001</v>
      </c>
      <c r="C62" s="5">
        <f t="shared" si="0"/>
        <v>5.6470637783618827E-3</v>
      </c>
      <c r="D62" s="54">
        <v>81.1023</v>
      </c>
      <c r="E62" s="5">
        <f t="shared" si="6"/>
        <v>5.643097342499237E-3</v>
      </c>
      <c r="F62" s="53">
        <f t="shared" si="1"/>
        <v>-3.9664358626456675E-6</v>
      </c>
      <c r="G62" s="34">
        <v>113.24590000000001</v>
      </c>
      <c r="H62" s="5">
        <f t="shared" si="7"/>
        <v>5.6165607290075137E-3</v>
      </c>
      <c r="I62" s="37">
        <f t="shared" si="2"/>
        <v>-3.0503049354368983E-5</v>
      </c>
      <c r="J62" s="42">
        <v>1297.6213</v>
      </c>
      <c r="K62" s="44">
        <f t="shared" si="8"/>
        <v>5.6419181498723603E-3</v>
      </c>
      <c r="L62" s="45">
        <f t="shared" si="3"/>
        <v>-5.1456284895223803E-6</v>
      </c>
      <c r="M62" s="18">
        <v>129.80500000000001</v>
      </c>
      <c r="N62" s="13">
        <f t="shared" si="4"/>
        <v>5.6369279207668654E-3</v>
      </c>
      <c r="O62" s="11">
        <f t="shared" si="5"/>
        <v>-1.0135857595017228E-5</v>
      </c>
      <c r="P62" s="76">
        <v>43854</v>
      </c>
      <c r="Q62">
        <v>130.11000000000001</v>
      </c>
      <c r="R62" s="13">
        <f t="shared" si="9"/>
        <v>6.18668316448856E-3</v>
      </c>
      <c r="S62" s="11">
        <f t="shared" si="10"/>
        <v>5.3961938612667737E-4</v>
      </c>
    </row>
    <row r="63" spans="1:19" ht="14.25" x14ac:dyDescent="0.45">
      <c r="A63" s="58">
        <v>43857</v>
      </c>
      <c r="B63" s="57">
        <v>17010.7</v>
      </c>
      <c r="C63" s="5">
        <f t="shared" si="0"/>
        <v>-1.0554235508647869E-2</v>
      </c>
      <c r="D63" s="54">
        <v>80.246700000000004</v>
      </c>
      <c r="E63" s="5">
        <f t="shared" si="6"/>
        <v>-1.0549639159431967E-2</v>
      </c>
      <c r="F63" s="53">
        <f t="shared" si="1"/>
        <v>4.596349215901796E-6</v>
      </c>
      <c r="G63" s="34">
        <v>112.0454</v>
      </c>
      <c r="H63" s="5">
        <f t="shared" si="7"/>
        <v>-1.0600825283740956E-2</v>
      </c>
      <c r="I63" s="37">
        <f t="shared" si="2"/>
        <v>-4.6589775093086594E-5</v>
      </c>
      <c r="J63" s="42">
        <v>1283.9303</v>
      </c>
      <c r="K63" s="44">
        <f t="shared" si="8"/>
        <v>-1.0550844071378962E-2</v>
      </c>
      <c r="L63" s="45">
        <f t="shared" si="3"/>
        <v>3.3914372689070049E-6</v>
      </c>
      <c r="M63" s="18">
        <v>128.43629999999999</v>
      </c>
      <c r="N63" s="13">
        <f t="shared" si="4"/>
        <v>-1.054427795539481E-2</v>
      </c>
      <c r="O63" s="11">
        <f t="shared" si="5"/>
        <v>9.9575532530593591E-6</v>
      </c>
      <c r="P63" s="76">
        <v>43857</v>
      </c>
      <c r="Q63">
        <v>128.72999999999999</v>
      </c>
      <c r="R63" s="13">
        <f t="shared" si="9"/>
        <v>-1.0606409960802532E-2</v>
      </c>
      <c r="S63" s="11">
        <f t="shared" si="10"/>
        <v>-5.2174452154662987E-5</v>
      </c>
    </row>
    <row r="64" spans="1:19" ht="14.25" x14ac:dyDescent="0.45">
      <c r="A64" s="58">
        <v>43858</v>
      </c>
      <c r="B64" s="57">
        <v>16922.009999999998</v>
      </c>
      <c r="C64" s="5">
        <f t="shared" si="0"/>
        <v>-5.2137772108145075E-3</v>
      </c>
      <c r="D64" s="54">
        <v>79.828100000000006</v>
      </c>
      <c r="E64" s="5">
        <f t="shared" si="6"/>
        <v>-5.2164138836862106E-3</v>
      </c>
      <c r="F64" s="53">
        <f t="shared" si="1"/>
        <v>-2.6366728717031052E-6</v>
      </c>
      <c r="G64" s="34">
        <v>111.4616</v>
      </c>
      <c r="H64" s="5">
        <f t="shared" si="7"/>
        <v>-5.2103879320346547E-3</v>
      </c>
      <c r="I64" s="37">
        <f t="shared" si="2"/>
        <v>3.3892787798528445E-6</v>
      </c>
      <c r="J64" s="42">
        <v>1277.2375999999999</v>
      </c>
      <c r="K64" s="44">
        <f t="shared" si="8"/>
        <v>-5.2126661392756235E-3</v>
      </c>
      <c r="L64" s="45">
        <f t="shared" si="3"/>
        <v>1.111071538884012E-6</v>
      </c>
      <c r="M64" s="18">
        <v>127.7672</v>
      </c>
      <c r="N64" s="13">
        <f t="shared" si="4"/>
        <v>-5.20958638640312E-3</v>
      </c>
      <c r="O64" s="11">
        <f t="shared" si="5"/>
        <v>4.190824411387517E-6</v>
      </c>
      <c r="P64" s="76">
        <v>43858</v>
      </c>
      <c r="Q64">
        <v>128.1</v>
      </c>
      <c r="R64" s="13">
        <f t="shared" si="9"/>
        <v>-4.8939641109297938E-3</v>
      </c>
      <c r="S64" s="11">
        <f t="shared" si="10"/>
        <v>3.1981309988471374E-4</v>
      </c>
    </row>
    <row r="65" spans="1:19" ht="14.25" x14ac:dyDescent="0.45">
      <c r="A65" s="58">
        <v>43859</v>
      </c>
      <c r="B65" s="57">
        <v>17025.46</v>
      </c>
      <c r="C65" s="5">
        <f t="shared" si="0"/>
        <v>6.1133399637514074E-3</v>
      </c>
      <c r="D65" s="54">
        <v>80.31</v>
      </c>
      <c r="E65" s="5">
        <f t="shared" si="6"/>
        <v>6.0367214051191276E-3</v>
      </c>
      <c r="F65" s="53">
        <f t="shared" si="1"/>
        <v>-7.6618558632279843E-5</v>
      </c>
      <c r="G65" s="34">
        <v>112.1414</v>
      </c>
      <c r="H65" s="5">
        <f t="shared" si="7"/>
        <v>6.0989614360460465E-3</v>
      </c>
      <c r="I65" s="37">
        <f t="shared" si="2"/>
        <v>-1.4378527705360966E-5</v>
      </c>
      <c r="J65" s="42">
        <v>1285.0451</v>
      </c>
      <c r="K65" s="44">
        <f t="shared" si="8"/>
        <v>6.1128015648772571E-3</v>
      </c>
      <c r="L65" s="45">
        <f t="shared" si="3"/>
        <v>-5.3839887415030319E-7</v>
      </c>
      <c r="M65" s="18">
        <v>128.54769999999999</v>
      </c>
      <c r="N65" s="13">
        <f t="shared" si="4"/>
        <v>6.1087665691976767E-3</v>
      </c>
      <c r="O65" s="11">
        <f t="shared" si="5"/>
        <v>-4.5733945537307363E-6</v>
      </c>
      <c r="P65" s="76">
        <v>43859</v>
      </c>
      <c r="Q65">
        <v>128.76</v>
      </c>
      <c r="R65" s="13">
        <f t="shared" si="9"/>
        <v>5.1522248243558444E-3</v>
      </c>
      <c r="S65" s="11">
        <f t="shared" si="10"/>
        <v>-9.6111513939556303E-4</v>
      </c>
    </row>
    <row r="66" spans="1:19" ht="14.25" x14ac:dyDescent="0.45">
      <c r="A66" s="58">
        <v>43860</v>
      </c>
      <c r="B66" s="57">
        <v>16893.91</v>
      </c>
      <c r="C66" s="5">
        <f t="shared" si="0"/>
        <v>-7.7266634792833022E-3</v>
      </c>
      <c r="D66" s="54">
        <v>79.689899999999994</v>
      </c>
      <c r="E66" s="5">
        <f t="shared" si="6"/>
        <v>-7.7213298468435942E-3</v>
      </c>
      <c r="F66" s="53">
        <f t="shared" si="1"/>
        <v>5.3336324397079693E-6</v>
      </c>
      <c r="G66" s="34">
        <v>111.2752</v>
      </c>
      <c r="H66" s="5">
        <f t="shared" si="7"/>
        <v>-7.7241767982209053E-3</v>
      </c>
      <c r="I66" s="37">
        <f t="shared" si="2"/>
        <v>2.4866810623969116E-6</v>
      </c>
      <c r="J66" s="42">
        <v>1275.1188999999999</v>
      </c>
      <c r="K66" s="44">
        <f t="shared" si="8"/>
        <v>-7.7243981553644092E-3</v>
      </c>
      <c r="L66" s="45">
        <f t="shared" si="3"/>
        <v>2.265323918893003E-6</v>
      </c>
      <c r="M66" s="18">
        <v>127.55540000000001</v>
      </c>
      <c r="N66" s="13">
        <f t="shared" si="4"/>
        <v>-7.7193135310860139E-3</v>
      </c>
      <c r="O66" s="11">
        <f t="shared" si="5"/>
        <v>7.3499481972882919E-6</v>
      </c>
      <c r="P66" s="76">
        <v>43860</v>
      </c>
      <c r="Q66">
        <v>127.74</v>
      </c>
      <c r="R66" s="13">
        <f t="shared" si="9"/>
        <v>-7.9217148182665342E-3</v>
      </c>
      <c r="S66" s="11">
        <f t="shared" si="10"/>
        <v>-1.9505133898323201E-4</v>
      </c>
    </row>
    <row r="67" spans="1:19" ht="14.25" x14ac:dyDescent="0.45">
      <c r="A67" s="58">
        <v>43861</v>
      </c>
      <c r="B67" s="57">
        <v>16790.45</v>
      </c>
      <c r="C67" s="5">
        <f t="shared" si="0"/>
        <v>-6.1241003414839179E-3</v>
      </c>
      <c r="D67" s="54">
        <v>79.201700000000002</v>
      </c>
      <c r="E67" s="5">
        <f t="shared" si="6"/>
        <v>-6.1262468644081025E-3</v>
      </c>
      <c r="F67" s="53">
        <f t="shared" si="1"/>
        <v>-2.1465229241846018E-6</v>
      </c>
      <c r="G67" s="34">
        <v>110.5934</v>
      </c>
      <c r="H67" s="5">
        <f t="shared" si="7"/>
        <v>-6.1271514227787538E-3</v>
      </c>
      <c r="I67" s="37">
        <f t="shared" si="2"/>
        <v>-3.051081294835889E-6</v>
      </c>
      <c r="J67" s="42">
        <v>1267.3119999999999</v>
      </c>
      <c r="K67" s="44">
        <f t="shared" si="8"/>
        <v>-6.1224878715232522E-3</v>
      </c>
      <c r="L67" s="45">
        <f t="shared" si="3"/>
        <v>1.6124699606656634E-6</v>
      </c>
      <c r="M67" s="18">
        <v>126.7754</v>
      </c>
      <c r="N67" s="13">
        <f t="shared" si="4"/>
        <v>-6.1149900357021503E-3</v>
      </c>
      <c r="O67" s="11">
        <f t="shared" si="5"/>
        <v>9.1103057817676358E-6</v>
      </c>
      <c r="P67" s="76">
        <v>43861</v>
      </c>
      <c r="Q67">
        <v>127.17</v>
      </c>
      <c r="R67" s="13">
        <f t="shared" si="9"/>
        <v>-4.4621888210426564E-3</v>
      </c>
      <c r="S67" s="11">
        <f t="shared" si="10"/>
        <v>1.6619115204412616E-3</v>
      </c>
    </row>
    <row r="68" spans="1:19" ht="14.25" x14ac:dyDescent="0.45">
      <c r="A68" s="58">
        <v>43864</v>
      </c>
      <c r="B68" s="57">
        <v>16433.650000000001</v>
      </c>
      <c r="C68" s="5">
        <f t="shared" ref="C68:C131" si="11">B68/B67-1</f>
        <v>-2.1250174950641521E-2</v>
      </c>
      <c r="D68" s="54">
        <v>77.518900000000002</v>
      </c>
      <c r="E68" s="5">
        <f t="shared" si="6"/>
        <v>-2.1247018687730157E-2</v>
      </c>
      <c r="F68" s="53">
        <f t="shared" ref="F68:F131" si="12">E68-C68</f>
        <v>3.1562629113635055E-6</v>
      </c>
      <c r="G68" s="34">
        <v>108.2439</v>
      </c>
      <c r="H68" s="5">
        <f t="shared" si="7"/>
        <v>-2.1244486560680897E-2</v>
      </c>
      <c r="I68" s="37">
        <f t="shared" ref="I68:I131" si="13">H68-C68</f>
        <v>5.6883899606230415E-6</v>
      </c>
      <c r="J68" s="42">
        <v>1240.3879999999999</v>
      </c>
      <c r="K68" s="44">
        <f t="shared" si="8"/>
        <v>-2.1244965722726494E-2</v>
      </c>
      <c r="L68" s="45">
        <f t="shared" ref="L68:L131" si="14">K68-C68</f>
        <v>5.2092279150262044E-6</v>
      </c>
      <c r="M68" s="18">
        <v>124.086</v>
      </c>
      <c r="N68" s="13">
        <f t="shared" ref="N68:N131" si="15">M68/M67-1</f>
        <v>-2.1213894809245404E-2</v>
      </c>
      <c r="O68" s="11">
        <f t="shared" ref="O68:O131" si="16">N68-C68</f>
        <v>3.6280141396116683E-5</v>
      </c>
      <c r="P68" s="76">
        <v>43864</v>
      </c>
      <c r="Q68">
        <v>124.42</v>
      </c>
      <c r="R68" s="13">
        <f t="shared" si="9"/>
        <v>-2.1624596996146939E-2</v>
      </c>
      <c r="S68" s="11">
        <f t="shared" ref="S68:S131" si="17">R68-C68</f>
        <v>-3.7442204550541813E-4</v>
      </c>
    </row>
    <row r="69" spans="1:19" ht="14.25" x14ac:dyDescent="0.45">
      <c r="A69" s="58">
        <v>43865</v>
      </c>
      <c r="B69" s="57">
        <v>16815.12</v>
      </c>
      <c r="C69" s="5">
        <f t="shared" si="11"/>
        <v>2.3212737279910245E-2</v>
      </c>
      <c r="D69" s="54">
        <v>79.317400000000006</v>
      </c>
      <c r="E69" s="5">
        <f t="shared" ref="E69:E132" si="18">D69/D68-1</f>
        <v>2.3200793612912607E-2</v>
      </c>
      <c r="F69" s="53">
        <f t="shared" si="12"/>
        <v>-1.1943666997638047E-5</v>
      </c>
      <c r="G69" s="34">
        <v>110.74979999999999</v>
      </c>
      <c r="H69" s="5">
        <f t="shared" ref="H69:H132" si="19">G69/G68-1</f>
        <v>2.3150496240434748E-2</v>
      </c>
      <c r="I69" s="37">
        <f t="shared" si="13"/>
        <v>-6.2241039475496862E-5</v>
      </c>
      <c r="J69" s="42">
        <v>1269.1792</v>
      </c>
      <c r="K69" s="44">
        <f t="shared" ref="K69:K132" si="20">J69/J68-1</f>
        <v>2.3211446740858621E-2</v>
      </c>
      <c r="L69" s="45">
        <f t="shared" si="14"/>
        <v>-1.2905390516237958E-6</v>
      </c>
      <c r="M69" s="18">
        <v>126.9641</v>
      </c>
      <c r="N69" s="13">
        <f t="shared" si="15"/>
        <v>2.3194397434037617E-2</v>
      </c>
      <c r="O69" s="11">
        <f t="shared" si="16"/>
        <v>-1.8339845872628047E-5</v>
      </c>
      <c r="P69" s="76">
        <v>43865</v>
      </c>
      <c r="Q69">
        <v>126.75</v>
      </c>
      <c r="R69" s="13">
        <f t="shared" ref="R69:R132" si="21">Q69/Q68-1</f>
        <v>1.8726892782510829E-2</v>
      </c>
      <c r="S69" s="11">
        <f t="shared" si="17"/>
        <v>-4.485844497399416E-3</v>
      </c>
    </row>
    <row r="70" spans="1:19" ht="14.25" x14ac:dyDescent="0.45">
      <c r="A70" s="58">
        <v>43866</v>
      </c>
      <c r="B70" s="57">
        <v>16968.830000000002</v>
      </c>
      <c r="C70" s="5">
        <f t="shared" si="11"/>
        <v>9.1411777019732021E-3</v>
      </c>
      <c r="D70" s="54">
        <v>80.041700000000006</v>
      </c>
      <c r="E70" s="5">
        <f t="shared" si="18"/>
        <v>9.1316659396298849E-3</v>
      </c>
      <c r="F70" s="53">
        <f t="shared" si="12"/>
        <v>-9.5117623433171872E-6</v>
      </c>
      <c r="G70" s="34">
        <v>111.7611</v>
      </c>
      <c r="H70" s="5">
        <f t="shared" si="19"/>
        <v>9.1313934652703654E-3</v>
      </c>
      <c r="I70" s="37">
        <f t="shared" si="13"/>
        <v>-9.7842367028366795E-6</v>
      </c>
      <c r="J70" s="42">
        <v>1280.7827</v>
      </c>
      <c r="K70" s="44">
        <f t="shared" si="20"/>
        <v>9.1425229786306073E-3</v>
      </c>
      <c r="L70" s="45">
        <f t="shared" si="14"/>
        <v>1.3452766574051367E-6</v>
      </c>
      <c r="M70" s="18">
        <v>128.124</v>
      </c>
      <c r="N70" s="13">
        <f t="shared" si="15"/>
        <v>9.135653306722169E-3</v>
      </c>
      <c r="O70" s="11">
        <f t="shared" si="16"/>
        <v>-5.5243952510330985E-6</v>
      </c>
      <c r="P70" s="76">
        <v>43866</v>
      </c>
      <c r="Q70">
        <v>127.91</v>
      </c>
      <c r="R70" s="13">
        <f t="shared" si="21"/>
        <v>9.151873767258456E-3</v>
      </c>
      <c r="S70" s="11">
        <f t="shared" si="17"/>
        <v>1.0696065285253908E-5</v>
      </c>
    </row>
    <row r="71" spans="1:19" ht="14.25" x14ac:dyDescent="0.45">
      <c r="A71" s="58">
        <v>43867</v>
      </c>
      <c r="B71" s="57">
        <v>17037.28</v>
      </c>
      <c r="C71" s="5">
        <f t="shared" si="11"/>
        <v>4.0338668016590695E-3</v>
      </c>
      <c r="D71" s="54">
        <v>80.364400000000003</v>
      </c>
      <c r="E71" s="5">
        <f t="shared" si="18"/>
        <v>4.0316485032176885E-3</v>
      </c>
      <c r="F71" s="53">
        <f t="shared" si="12"/>
        <v>-2.2182984413809947E-6</v>
      </c>
      <c r="G71" s="34">
        <v>112.2109</v>
      </c>
      <c r="H71" s="5">
        <f t="shared" si="19"/>
        <v>4.0246561639067924E-3</v>
      </c>
      <c r="I71" s="37">
        <f t="shared" si="13"/>
        <v>-9.210637752277151E-6</v>
      </c>
      <c r="J71" s="42">
        <v>1285.9472000000001</v>
      </c>
      <c r="K71" s="44">
        <f t="shared" si="20"/>
        <v>4.0322999365935974E-3</v>
      </c>
      <c r="L71" s="45">
        <f t="shared" si="14"/>
        <v>-1.5668650654721006E-6</v>
      </c>
      <c r="M71" s="18">
        <v>128.6404</v>
      </c>
      <c r="N71" s="13">
        <f t="shared" si="15"/>
        <v>4.0304704817208936E-3</v>
      </c>
      <c r="O71" s="11">
        <f t="shared" si="16"/>
        <v>-3.3963199381759068E-6</v>
      </c>
      <c r="P71" s="76">
        <v>43867</v>
      </c>
      <c r="Q71">
        <v>128.94</v>
      </c>
      <c r="R71" s="13">
        <f t="shared" si="21"/>
        <v>8.052536940035937E-3</v>
      </c>
      <c r="S71" s="11">
        <f t="shared" si="17"/>
        <v>4.0186701383768675E-3</v>
      </c>
    </row>
    <row r="72" spans="1:19" ht="14.25" x14ac:dyDescent="0.45">
      <c r="A72" s="58">
        <v>43868</v>
      </c>
      <c r="B72" s="57">
        <v>16981.75</v>
      </c>
      <c r="C72" s="5">
        <f t="shared" si="11"/>
        <v>-3.2593230844359944E-3</v>
      </c>
      <c r="D72" s="54">
        <v>80.099400000000003</v>
      </c>
      <c r="E72" s="5">
        <f t="shared" si="18"/>
        <v>-3.2974799786970044E-3</v>
      </c>
      <c r="F72" s="53">
        <f t="shared" si="12"/>
        <v>-3.8156894261009988E-5</v>
      </c>
      <c r="G72" s="34">
        <v>111.84520000000001</v>
      </c>
      <c r="H72" s="5">
        <f t="shared" si="19"/>
        <v>-3.2590416795514887E-3</v>
      </c>
      <c r="I72" s="37">
        <f t="shared" si="13"/>
        <v>2.8140488450567602E-7</v>
      </c>
      <c r="J72" s="42">
        <v>1281.7556999999999</v>
      </c>
      <c r="K72" s="44">
        <f t="shared" si="20"/>
        <v>-3.2594650853473572E-3</v>
      </c>
      <c r="L72" s="45">
        <f t="shared" si="14"/>
        <v>-1.4200091136284954E-7</v>
      </c>
      <c r="M72" s="18">
        <v>128.22139999999999</v>
      </c>
      <c r="N72" s="13">
        <f t="shared" si="15"/>
        <v>-3.257141613365766E-3</v>
      </c>
      <c r="O72" s="11">
        <f t="shared" si="16"/>
        <v>2.1814710702283691E-6</v>
      </c>
      <c r="P72" s="76">
        <v>43868</v>
      </c>
      <c r="Q72">
        <v>128.19</v>
      </c>
      <c r="R72" s="13">
        <f t="shared" si="21"/>
        <v>-5.8166589111214861E-3</v>
      </c>
      <c r="S72" s="11">
        <f t="shared" si="17"/>
        <v>-2.5573358266854918E-3</v>
      </c>
    </row>
    <row r="73" spans="1:19" ht="14.25" x14ac:dyDescent="0.45">
      <c r="A73" s="58">
        <v>43871</v>
      </c>
      <c r="B73" s="57">
        <v>16887.86</v>
      </c>
      <c r="C73" s="5">
        <f t="shared" si="11"/>
        <v>-5.5288765881018609E-3</v>
      </c>
      <c r="D73" s="54">
        <v>79.656199999999998</v>
      </c>
      <c r="E73" s="5">
        <f t="shared" si="18"/>
        <v>-5.5331250920731545E-3</v>
      </c>
      <c r="F73" s="53">
        <f t="shared" si="12"/>
        <v>-4.2485039712936157E-6</v>
      </c>
      <c r="G73" s="34">
        <v>111.2259</v>
      </c>
      <c r="H73" s="5">
        <f t="shared" si="19"/>
        <v>-5.5371173729404921E-3</v>
      </c>
      <c r="I73" s="37">
        <f t="shared" si="13"/>
        <v>-8.240784838631221E-6</v>
      </c>
      <c r="J73" s="42">
        <v>1274.6675</v>
      </c>
      <c r="K73" s="44">
        <f t="shared" si="20"/>
        <v>-5.5300709799847025E-3</v>
      </c>
      <c r="L73" s="45">
        <f t="shared" si="14"/>
        <v>-1.19439188284165E-6</v>
      </c>
      <c r="M73" s="18">
        <v>127.5137</v>
      </c>
      <c r="N73" s="13">
        <f t="shared" si="15"/>
        <v>-5.5193594828943926E-3</v>
      </c>
      <c r="O73" s="11">
        <f t="shared" si="16"/>
        <v>9.5171052074682905E-6</v>
      </c>
      <c r="P73" s="76">
        <v>43871</v>
      </c>
      <c r="Q73">
        <v>127.91</v>
      </c>
      <c r="R73" s="13">
        <f t="shared" si="21"/>
        <v>-2.1842577424135978E-3</v>
      </c>
      <c r="S73" s="11">
        <f t="shared" si="17"/>
        <v>3.3446188456882631E-3</v>
      </c>
    </row>
    <row r="74" spans="1:19" ht="14.25" x14ac:dyDescent="0.45">
      <c r="A74" s="58">
        <v>43872</v>
      </c>
      <c r="B74" s="57">
        <v>16995.099999999999</v>
      </c>
      <c r="C74" s="5">
        <f t="shared" si="11"/>
        <v>6.3501236983252163E-3</v>
      </c>
      <c r="D74" s="54">
        <v>80.162000000000006</v>
      </c>
      <c r="E74" s="5">
        <f t="shared" si="18"/>
        <v>6.3497882148533247E-3</v>
      </c>
      <c r="F74" s="53">
        <f t="shared" si="12"/>
        <v>-3.3548347189160665E-7</v>
      </c>
      <c r="G74" s="34">
        <v>111.9302</v>
      </c>
      <c r="H74" s="5">
        <f t="shared" si="19"/>
        <v>6.3321582473148119E-3</v>
      </c>
      <c r="I74" s="37">
        <f t="shared" si="13"/>
        <v>-1.7965451010404365E-5</v>
      </c>
      <c r="J74" s="42">
        <v>1282.7612999999999</v>
      </c>
      <c r="K74" s="44">
        <f t="shared" si="20"/>
        <v>6.3497343424852026E-3</v>
      </c>
      <c r="L74" s="45">
        <f t="shared" si="14"/>
        <v>-3.8935584001364987E-7</v>
      </c>
      <c r="M74" s="18">
        <v>128.32259999999999</v>
      </c>
      <c r="N74" s="13">
        <f t="shared" si="15"/>
        <v>6.3436320960021941E-3</v>
      </c>
      <c r="O74" s="11">
        <f t="shared" si="16"/>
        <v>-6.4916023230221498E-6</v>
      </c>
      <c r="P74" s="76">
        <v>43872</v>
      </c>
      <c r="Q74">
        <v>128.30000000000001</v>
      </c>
      <c r="R74" s="13">
        <f t="shared" si="21"/>
        <v>3.0490188413729857E-3</v>
      </c>
      <c r="S74" s="11">
        <f t="shared" si="17"/>
        <v>-3.3011048569522305E-3</v>
      </c>
    </row>
    <row r="75" spans="1:19" ht="14.25" x14ac:dyDescent="0.45">
      <c r="A75" s="58">
        <v>43873</v>
      </c>
      <c r="B75" s="57">
        <v>17126.07</v>
      </c>
      <c r="C75" s="5">
        <f t="shared" si="11"/>
        <v>7.7063388859142101E-3</v>
      </c>
      <c r="D75" s="54">
        <v>80.78</v>
      </c>
      <c r="E75" s="5">
        <f t="shared" si="18"/>
        <v>7.709388488311042E-3</v>
      </c>
      <c r="F75" s="53">
        <f t="shared" si="12"/>
        <v>3.0496023968318298E-6</v>
      </c>
      <c r="G75" s="34">
        <v>112.7911</v>
      </c>
      <c r="H75" s="5">
        <f t="shared" si="19"/>
        <v>7.6914005335468882E-3</v>
      </c>
      <c r="I75" s="37">
        <f t="shared" si="13"/>
        <v>-1.4938352367321883E-5</v>
      </c>
      <c r="J75" s="42">
        <v>1292.6475</v>
      </c>
      <c r="K75" s="44">
        <f t="shared" si="20"/>
        <v>7.7069677733496711E-3</v>
      </c>
      <c r="L75" s="45">
        <f t="shared" si="14"/>
        <v>6.2888743546096748E-7</v>
      </c>
      <c r="M75" s="18">
        <v>129.31100000000001</v>
      </c>
      <c r="N75" s="13">
        <f t="shared" si="15"/>
        <v>7.702462387763509E-3</v>
      </c>
      <c r="O75" s="11">
        <f t="shared" si="16"/>
        <v>-3.8764981507011242E-6</v>
      </c>
      <c r="P75" s="76">
        <v>43873</v>
      </c>
      <c r="Q75">
        <v>129.19</v>
      </c>
      <c r="R75" s="13">
        <f t="shared" si="21"/>
        <v>6.9368667186280319E-3</v>
      </c>
      <c r="S75" s="11">
        <f t="shared" si="17"/>
        <v>-7.6947216728617818E-4</v>
      </c>
    </row>
    <row r="76" spans="1:19" ht="14.25" x14ac:dyDescent="0.45">
      <c r="A76" s="58">
        <v>43874</v>
      </c>
      <c r="B76" s="57">
        <v>17088.84</v>
      </c>
      <c r="C76" s="5">
        <f t="shared" si="11"/>
        <v>-2.1738787707862306E-3</v>
      </c>
      <c r="D76" s="54">
        <v>80.604100000000003</v>
      </c>
      <c r="E76" s="5">
        <f t="shared" si="18"/>
        <v>-2.1775191879177536E-3</v>
      </c>
      <c r="F76" s="53">
        <f t="shared" si="12"/>
        <v>-3.6404171315229661E-6</v>
      </c>
      <c r="G76" s="34">
        <v>112.54559999999999</v>
      </c>
      <c r="H76" s="5">
        <f t="shared" si="19"/>
        <v>-2.1765901742247795E-3</v>
      </c>
      <c r="I76" s="37">
        <f t="shared" si="13"/>
        <v>-2.7114034385489205E-6</v>
      </c>
      <c r="J76" s="42">
        <v>1289.8378</v>
      </c>
      <c r="K76" s="44">
        <f t="shared" si="20"/>
        <v>-2.1736010784069171E-3</v>
      </c>
      <c r="L76" s="45">
        <f t="shared" si="14"/>
        <v>2.7769237931352109E-7</v>
      </c>
      <c r="M76" s="18">
        <v>129.03020000000001</v>
      </c>
      <c r="N76" s="13">
        <f t="shared" si="15"/>
        <v>-2.1715089976876989E-3</v>
      </c>
      <c r="O76" s="11">
        <f t="shared" si="16"/>
        <v>2.3697730985317023E-6</v>
      </c>
      <c r="P76" s="76">
        <v>43874</v>
      </c>
      <c r="Q76">
        <v>129.30000000000001</v>
      </c>
      <c r="R76" s="13">
        <f t="shared" si="21"/>
        <v>8.514590912609421E-4</v>
      </c>
      <c r="S76" s="11">
        <f t="shared" si="17"/>
        <v>3.0253378620471727E-3</v>
      </c>
    </row>
    <row r="77" spans="1:19" ht="14.25" x14ac:dyDescent="0.45">
      <c r="A77" s="58">
        <v>43875</v>
      </c>
      <c r="B77" s="57">
        <v>17002.89</v>
      </c>
      <c r="C77" s="5">
        <f t="shared" si="11"/>
        <v>-5.0295982641302972E-3</v>
      </c>
      <c r="D77" s="54">
        <v>80.198800000000006</v>
      </c>
      <c r="E77" s="5">
        <f t="shared" si="18"/>
        <v>-5.0282801991461401E-3</v>
      </c>
      <c r="F77" s="53">
        <f t="shared" si="12"/>
        <v>1.3180649841570968E-6</v>
      </c>
      <c r="G77" s="34">
        <v>111.97929999999999</v>
      </c>
      <c r="H77" s="5">
        <f t="shared" si="19"/>
        <v>-5.0317382465417948E-3</v>
      </c>
      <c r="I77" s="37">
        <f t="shared" si="13"/>
        <v>-2.1399824114975985E-6</v>
      </c>
      <c r="J77" s="42">
        <v>1283.3502000000001</v>
      </c>
      <c r="K77" s="44">
        <f t="shared" si="20"/>
        <v>-5.0297797133871391E-3</v>
      </c>
      <c r="L77" s="45">
        <f t="shared" si="14"/>
        <v>-1.814492568419368E-7</v>
      </c>
      <c r="M77" s="18">
        <v>128.3817</v>
      </c>
      <c r="N77" s="13">
        <f t="shared" si="15"/>
        <v>-5.0259551639849631E-3</v>
      </c>
      <c r="O77" s="11">
        <f t="shared" si="16"/>
        <v>3.6431001453340883E-6</v>
      </c>
      <c r="P77" s="76">
        <v>43875</v>
      </c>
      <c r="Q77">
        <v>128.38</v>
      </c>
      <c r="R77" s="13">
        <f t="shared" si="21"/>
        <v>-7.1152358855376407E-3</v>
      </c>
      <c r="S77" s="11">
        <f t="shared" si="17"/>
        <v>-2.0856376214073435E-3</v>
      </c>
    </row>
    <row r="78" spans="1:19" ht="14.25" x14ac:dyDescent="0.45">
      <c r="A78" s="58">
        <v>43878</v>
      </c>
      <c r="B78" s="57">
        <v>16911.919999999998</v>
      </c>
      <c r="C78" s="5">
        <f t="shared" si="11"/>
        <v>-5.3502669252110113E-3</v>
      </c>
      <c r="D78" s="54">
        <v>79.77</v>
      </c>
      <c r="E78" s="5">
        <f t="shared" si="18"/>
        <v>-5.3467134171585329E-3</v>
      </c>
      <c r="F78" s="53">
        <f t="shared" si="12"/>
        <v>3.553508052478449E-6</v>
      </c>
      <c r="G78" s="34">
        <v>111.3793</v>
      </c>
      <c r="H78" s="5">
        <f t="shared" si="19"/>
        <v>-5.3581331549670264E-3</v>
      </c>
      <c r="I78" s="37">
        <f t="shared" si="13"/>
        <v>-7.8662297560150307E-6</v>
      </c>
      <c r="J78" s="42">
        <v>1276.4881</v>
      </c>
      <c r="K78" s="44">
        <f t="shared" si="20"/>
        <v>-5.3470206339626403E-3</v>
      </c>
      <c r="L78" s="45">
        <f t="shared" si="14"/>
        <v>3.2462912483710582E-6</v>
      </c>
      <c r="M78" s="18">
        <v>127.6961</v>
      </c>
      <c r="N78" s="13">
        <f t="shared" si="15"/>
        <v>-5.34032498401249E-3</v>
      </c>
      <c r="O78" s="11">
        <f t="shared" si="16"/>
        <v>9.9419411985213202E-6</v>
      </c>
      <c r="P78" s="76">
        <v>43878</v>
      </c>
      <c r="Q78">
        <v>127.84</v>
      </c>
      <c r="R78" s="13">
        <f t="shared" si="21"/>
        <v>-4.2062626577348272E-3</v>
      </c>
      <c r="S78" s="11">
        <f t="shared" si="17"/>
        <v>1.1440042674761841E-3</v>
      </c>
    </row>
    <row r="79" spans="1:19" ht="14.25" x14ac:dyDescent="0.45">
      <c r="A79" s="58">
        <v>43879</v>
      </c>
      <c r="B79" s="57">
        <v>16837.080000000002</v>
      </c>
      <c r="C79" s="5">
        <f t="shared" si="11"/>
        <v>-4.4252811035054851E-3</v>
      </c>
      <c r="D79" s="54">
        <v>79.417000000000002</v>
      </c>
      <c r="E79" s="5">
        <f t="shared" si="18"/>
        <v>-4.4252225147297652E-3</v>
      </c>
      <c r="F79" s="53">
        <f t="shared" si="12"/>
        <v>5.8588775719847774E-8</v>
      </c>
      <c r="G79" s="34">
        <v>110.8858</v>
      </c>
      <c r="H79" s="5">
        <f t="shared" si="19"/>
        <v>-4.4308053650902179E-3</v>
      </c>
      <c r="I79" s="37">
        <f t="shared" si="13"/>
        <v>-5.524261584732848E-6</v>
      </c>
      <c r="J79" s="42">
        <v>1270.8420000000001</v>
      </c>
      <c r="K79" s="44">
        <f t="shared" si="20"/>
        <v>-4.4231513008229362E-3</v>
      </c>
      <c r="L79" s="45">
        <f t="shared" si="14"/>
        <v>2.1298026825489202E-6</v>
      </c>
      <c r="M79" s="18">
        <v>127.1319</v>
      </c>
      <c r="N79" s="13">
        <f t="shared" si="15"/>
        <v>-4.4183025166782963E-3</v>
      </c>
      <c r="O79" s="11">
        <f t="shared" si="16"/>
        <v>6.9785868271887708E-6</v>
      </c>
      <c r="P79" s="76">
        <v>43879</v>
      </c>
      <c r="Q79">
        <v>127.34</v>
      </c>
      <c r="R79" s="13">
        <f t="shared" si="21"/>
        <v>-3.9111389236545779E-3</v>
      </c>
      <c r="S79" s="11">
        <f t="shared" si="17"/>
        <v>5.1414217985090716E-4</v>
      </c>
    </row>
    <row r="80" spans="1:19" ht="14.25" x14ac:dyDescent="0.45">
      <c r="A80" s="58">
        <v>43880</v>
      </c>
      <c r="B80" s="57">
        <v>17024.41</v>
      </c>
      <c r="C80" s="5">
        <f t="shared" si="11"/>
        <v>1.112603848173177E-2</v>
      </c>
      <c r="D80" s="54">
        <v>80.299800000000005</v>
      </c>
      <c r="E80" s="5">
        <f t="shared" si="18"/>
        <v>1.1116007907626901E-2</v>
      </c>
      <c r="F80" s="53">
        <f t="shared" si="12"/>
        <v>-1.0030574104868961E-5</v>
      </c>
      <c r="G80" s="34">
        <v>112.12050000000001</v>
      </c>
      <c r="H80" s="5">
        <f t="shared" si="19"/>
        <v>1.1134879308261292E-2</v>
      </c>
      <c r="I80" s="37">
        <f t="shared" si="13"/>
        <v>8.8408265295214505E-6</v>
      </c>
      <c r="J80" s="42">
        <v>1284.9761000000001</v>
      </c>
      <c r="K80" s="44">
        <f t="shared" si="20"/>
        <v>1.1121838906803516E-2</v>
      </c>
      <c r="L80" s="45">
        <f t="shared" si="14"/>
        <v>-4.1995749282541794E-6</v>
      </c>
      <c r="M80" s="18">
        <v>128.54519999999999</v>
      </c>
      <c r="N80" s="13">
        <f t="shared" si="15"/>
        <v>1.1116800740018862E-2</v>
      </c>
      <c r="O80" s="11">
        <f t="shared" si="16"/>
        <v>-9.237741712908587E-6</v>
      </c>
      <c r="P80" s="76">
        <v>43880</v>
      </c>
      <c r="Q80">
        <v>128.59</v>
      </c>
      <c r="R80" s="13">
        <f t="shared" si="21"/>
        <v>9.8162399874353046E-3</v>
      </c>
      <c r="S80" s="11">
        <f t="shared" si="17"/>
        <v>-1.3097984942964658E-3</v>
      </c>
    </row>
    <row r="81" spans="1:19" ht="14.25" x14ac:dyDescent="0.45">
      <c r="A81" s="58">
        <v>43881</v>
      </c>
      <c r="B81" s="57">
        <v>16961.16</v>
      </c>
      <c r="C81" s="5">
        <f t="shared" si="11"/>
        <v>-3.7152535682587473E-3</v>
      </c>
      <c r="D81" s="54">
        <v>80.001599999999996</v>
      </c>
      <c r="E81" s="5">
        <f t="shared" si="18"/>
        <v>-3.713583346409477E-3</v>
      </c>
      <c r="F81" s="53">
        <f t="shared" si="12"/>
        <v>1.670221849270348E-6</v>
      </c>
      <c r="G81" s="34">
        <v>111.7028</v>
      </c>
      <c r="H81" s="5">
        <f t="shared" si="19"/>
        <v>-3.7254560941131221E-3</v>
      </c>
      <c r="I81" s="37">
        <f t="shared" si="13"/>
        <v>-1.0202525854374755E-5</v>
      </c>
      <c r="J81" s="42">
        <v>1280.2046</v>
      </c>
      <c r="K81" s="44">
        <f t="shared" si="20"/>
        <v>-3.7132986364494247E-3</v>
      </c>
      <c r="L81" s="45">
        <f t="shared" si="14"/>
        <v>1.954931809322602E-6</v>
      </c>
      <c r="M81" s="18">
        <v>128.06829999999999</v>
      </c>
      <c r="N81" s="13">
        <f t="shared" si="15"/>
        <v>-3.709979057950008E-3</v>
      </c>
      <c r="O81" s="11">
        <f t="shared" si="16"/>
        <v>5.2745103087392664E-6</v>
      </c>
      <c r="P81" s="76">
        <v>43881</v>
      </c>
      <c r="Q81">
        <v>128.36000000000001</v>
      </c>
      <c r="R81" s="13">
        <f t="shared" si="21"/>
        <v>-1.7886305311454187E-3</v>
      </c>
      <c r="S81" s="11">
        <f t="shared" si="17"/>
        <v>1.9266230371133286E-3</v>
      </c>
    </row>
    <row r="82" spans="1:19" ht="14.25" x14ac:dyDescent="0.45">
      <c r="A82" s="58">
        <v>43885</v>
      </c>
      <c r="B82" s="57">
        <v>16608.12</v>
      </c>
      <c r="C82" s="5">
        <f t="shared" si="11"/>
        <v>-2.0814614094790684E-2</v>
      </c>
      <c r="D82" s="54">
        <v>78.337500000000006</v>
      </c>
      <c r="E82" s="5">
        <f t="shared" si="18"/>
        <v>-2.0800833983320222E-2</v>
      </c>
      <c r="F82" s="53">
        <f t="shared" si="12"/>
        <v>1.3780111470462764E-5</v>
      </c>
      <c r="G82" s="34">
        <v>109.37949999999999</v>
      </c>
      <c r="H82" s="5">
        <f t="shared" si="19"/>
        <v>-2.0798941476847577E-2</v>
      </c>
      <c r="I82" s="37">
        <f t="shared" si="13"/>
        <v>1.5672617943107703E-5</v>
      </c>
      <c r="J82" s="42">
        <v>1253.5732</v>
      </c>
      <c r="K82" s="44">
        <f t="shared" si="20"/>
        <v>-2.0802456107406608E-2</v>
      </c>
      <c r="L82" s="45">
        <f t="shared" si="14"/>
        <v>1.215798738407603E-5</v>
      </c>
      <c r="M82" s="18">
        <v>125.4071</v>
      </c>
      <c r="N82" s="13">
        <f t="shared" si="15"/>
        <v>-2.0779537168838735E-2</v>
      </c>
      <c r="O82" s="11">
        <f t="shared" si="16"/>
        <v>3.5076925951949001E-5</v>
      </c>
      <c r="P82" s="76">
        <v>43885</v>
      </c>
      <c r="Q82">
        <v>125.73</v>
      </c>
      <c r="R82" s="13">
        <f t="shared" si="21"/>
        <v>-2.0489248987223485E-2</v>
      </c>
      <c r="S82" s="11">
        <f t="shared" si="17"/>
        <v>3.2536510756719927E-4</v>
      </c>
    </row>
    <row r="83" spans="1:19" ht="14.25" x14ac:dyDescent="0.45">
      <c r="A83" s="58">
        <v>43886</v>
      </c>
      <c r="B83" s="57">
        <v>16563.91</v>
      </c>
      <c r="C83" s="5">
        <f t="shared" si="11"/>
        <v>-2.6619509011254205E-3</v>
      </c>
      <c r="D83" s="54">
        <v>78.128500000000003</v>
      </c>
      <c r="E83" s="5">
        <f t="shared" si="18"/>
        <v>-2.6679431945110244E-3</v>
      </c>
      <c r="F83" s="53">
        <f t="shared" si="12"/>
        <v>-5.9922933856038085E-6</v>
      </c>
      <c r="G83" s="34">
        <v>109.08580000000001</v>
      </c>
      <c r="H83" s="5">
        <f t="shared" si="19"/>
        <v>-2.6851466682512592E-3</v>
      </c>
      <c r="I83" s="37">
        <f t="shared" si="13"/>
        <v>-2.3195767125838707E-5</v>
      </c>
      <c r="J83" s="42">
        <v>1250.2384999999999</v>
      </c>
      <c r="K83" s="44">
        <f t="shared" si="20"/>
        <v>-2.6601557850790547E-3</v>
      </c>
      <c r="L83" s="45">
        <f t="shared" si="14"/>
        <v>1.7951160463658411E-6</v>
      </c>
      <c r="M83" s="18">
        <v>125.0745</v>
      </c>
      <c r="N83" s="13">
        <f t="shared" si="15"/>
        <v>-2.6521624373739838E-3</v>
      </c>
      <c r="O83" s="11">
        <f t="shared" si="16"/>
        <v>9.7884637514367157E-6</v>
      </c>
      <c r="P83" s="76">
        <v>43886</v>
      </c>
      <c r="Q83">
        <v>125.34</v>
      </c>
      <c r="R83" s="13">
        <f t="shared" si="21"/>
        <v>-3.1018849916487623E-3</v>
      </c>
      <c r="S83" s="11">
        <f t="shared" si="17"/>
        <v>-4.3993409052334176E-4</v>
      </c>
    </row>
    <row r="84" spans="1:19" ht="14.25" x14ac:dyDescent="0.45">
      <c r="A84" s="58">
        <v>43887</v>
      </c>
      <c r="B84" s="57">
        <v>16396.23</v>
      </c>
      <c r="C84" s="5">
        <f t="shared" si="11"/>
        <v>-1.0123213661508701E-2</v>
      </c>
      <c r="D84" s="54">
        <v>77.335899999999995</v>
      </c>
      <c r="E84" s="5">
        <f t="shared" si="18"/>
        <v>-1.0144825511817168E-2</v>
      </c>
      <c r="F84" s="53">
        <f t="shared" si="12"/>
        <v>-2.161185030846724E-5</v>
      </c>
      <c r="G84" s="34">
        <v>107.97839999999999</v>
      </c>
      <c r="H84" s="5">
        <f t="shared" si="19"/>
        <v>-1.0151642101905223E-2</v>
      </c>
      <c r="I84" s="37">
        <f t="shared" si="13"/>
        <v>-2.8428440396521815E-5</v>
      </c>
      <c r="J84" s="42">
        <v>1237.5859</v>
      </c>
      <c r="K84" s="44">
        <f t="shared" si="20"/>
        <v>-1.0120149075556251E-2</v>
      </c>
      <c r="L84" s="45">
        <f t="shared" si="14"/>
        <v>3.0645859524502939E-6</v>
      </c>
      <c r="M84" s="18">
        <v>123.8098</v>
      </c>
      <c r="N84" s="13">
        <f t="shared" si="15"/>
        <v>-1.0111573502192717E-2</v>
      </c>
      <c r="O84" s="11">
        <f t="shared" si="16"/>
        <v>1.1640159315984278E-5</v>
      </c>
      <c r="P84" s="76">
        <v>43887</v>
      </c>
      <c r="Q84">
        <v>124.04</v>
      </c>
      <c r="R84" s="13">
        <f t="shared" si="21"/>
        <v>-1.0371788734641729E-2</v>
      </c>
      <c r="S84" s="11">
        <f t="shared" si="17"/>
        <v>-2.4857507313302829E-4</v>
      </c>
    </row>
    <row r="85" spans="1:19" ht="14.25" x14ac:dyDescent="0.45">
      <c r="A85" s="58">
        <v>43888</v>
      </c>
      <c r="B85" s="57">
        <v>16332.81</v>
      </c>
      <c r="C85" s="5">
        <f t="shared" si="11"/>
        <v>-3.8679623303650157E-3</v>
      </c>
      <c r="D85" s="54">
        <v>77.036199999999994</v>
      </c>
      <c r="E85" s="5">
        <f t="shared" si="18"/>
        <v>-3.8753024145319337E-3</v>
      </c>
      <c r="F85" s="53">
        <f t="shared" si="12"/>
        <v>-7.3400841669180039E-6</v>
      </c>
      <c r="G85" s="34">
        <v>107.56</v>
      </c>
      <c r="H85" s="5">
        <f t="shared" si="19"/>
        <v>-3.8748490438827998E-3</v>
      </c>
      <c r="I85" s="37">
        <f t="shared" si="13"/>
        <v>-6.8867135177841377E-6</v>
      </c>
      <c r="J85" s="42">
        <v>1232.8021000000001</v>
      </c>
      <c r="K85" s="44">
        <f t="shared" si="20"/>
        <v>-3.8654286542856298E-3</v>
      </c>
      <c r="L85" s="45">
        <f t="shared" si="14"/>
        <v>2.533676079385927E-6</v>
      </c>
      <c r="M85" s="18">
        <v>123.3321</v>
      </c>
      <c r="N85" s="13">
        <f t="shared" si="15"/>
        <v>-3.8583375467854397E-3</v>
      </c>
      <c r="O85" s="11">
        <f t="shared" si="16"/>
        <v>9.6247835795759684E-6</v>
      </c>
      <c r="P85" s="76">
        <v>43888</v>
      </c>
      <c r="Q85">
        <v>123.64</v>
      </c>
      <c r="R85" s="13">
        <f t="shared" si="21"/>
        <v>-3.2247662044502245E-3</v>
      </c>
      <c r="S85" s="11">
        <f t="shared" si="17"/>
        <v>6.4319612591479114E-4</v>
      </c>
    </row>
    <row r="86" spans="1:19" ht="14.25" x14ac:dyDescent="0.45">
      <c r="A86" s="58">
        <v>43889</v>
      </c>
      <c r="B86" s="57">
        <v>15726.92</v>
      </c>
      <c r="C86" s="5">
        <f t="shared" si="11"/>
        <v>-3.7096494724422779E-2</v>
      </c>
      <c r="D86" s="54">
        <v>74.171599999999998</v>
      </c>
      <c r="E86" s="5">
        <f t="shared" si="18"/>
        <v>-3.7185115569044136E-2</v>
      </c>
      <c r="F86" s="53">
        <f t="shared" si="12"/>
        <v>-8.8620844621356554E-5</v>
      </c>
      <c r="G86" s="34">
        <v>103.5673</v>
      </c>
      <c r="H86" s="5">
        <f t="shared" si="19"/>
        <v>-3.7120676831535859E-2</v>
      </c>
      <c r="I86" s="37">
        <f t="shared" si="13"/>
        <v>-2.4182107113079887E-5</v>
      </c>
      <c r="J86" s="42">
        <v>1187.0820000000001</v>
      </c>
      <c r="K86" s="44">
        <f t="shared" si="20"/>
        <v>-3.7086325534325448E-2</v>
      </c>
      <c r="L86" s="45">
        <f t="shared" si="14"/>
        <v>1.0169190097331082E-5</v>
      </c>
      <c r="M86" s="18">
        <v>118.76130000000001</v>
      </c>
      <c r="N86" s="13">
        <f t="shared" si="15"/>
        <v>-3.7060911149651932E-2</v>
      </c>
      <c r="O86" s="11">
        <f t="shared" si="16"/>
        <v>3.5583574770847726E-5</v>
      </c>
      <c r="P86" s="76">
        <v>43889</v>
      </c>
      <c r="Q86">
        <v>119.29</v>
      </c>
      <c r="R86" s="13">
        <f t="shared" si="21"/>
        <v>-3.5182788741507598E-2</v>
      </c>
      <c r="S86" s="11">
        <f t="shared" si="17"/>
        <v>1.9137059829151815E-3</v>
      </c>
    </row>
    <row r="87" spans="1:19" ht="14.25" x14ac:dyDescent="0.45">
      <c r="A87" s="58">
        <v>43892</v>
      </c>
      <c r="B87" s="57">
        <v>15632.14</v>
      </c>
      <c r="C87" s="5">
        <f t="shared" si="11"/>
        <v>-6.0266091516966158E-3</v>
      </c>
      <c r="D87" s="54">
        <v>73.729500000000002</v>
      </c>
      <c r="E87" s="5">
        <f t="shared" si="18"/>
        <v>-5.9605024025367603E-3</v>
      </c>
      <c r="F87" s="53">
        <f t="shared" si="12"/>
        <v>6.6106749159855482E-5</v>
      </c>
      <c r="G87" s="34">
        <v>102.9426</v>
      </c>
      <c r="H87" s="5">
        <f t="shared" si="19"/>
        <v>-6.0318266479864047E-3</v>
      </c>
      <c r="I87" s="37">
        <f t="shared" si="13"/>
        <v>-5.2174962897888477E-6</v>
      </c>
      <c r="J87" s="42">
        <v>1179.9341999999999</v>
      </c>
      <c r="K87" s="44">
        <f t="shared" si="20"/>
        <v>-6.0213195044657164E-3</v>
      </c>
      <c r="L87" s="45">
        <f t="shared" si="14"/>
        <v>5.2896472308994191E-6</v>
      </c>
      <c r="M87" s="18">
        <v>118.05159999999999</v>
      </c>
      <c r="N87" s="13">
        <f t="shared" si="15"/>
        <v>-5.9758524030977256E-3</v>
      </c>
      <c r="O87" s="11">
        <f t="shared" si="16"/>
        <v>5.0756748598890233E-5</v>
      </c>
      <c r="P87" s="76">
        <v>43892</v>
      </c>
      <c r="Q87">
        <v>118.39</v>
      </c>
      <c r="R87" s="13">
        <f t="shared" si="21"/>
        <v>-7.5446391147624414E-3</v>
      </c>
      <c r="S87" s="11">
        <f t="shared" si="17"/>
        <v>-1.5180299630658256E-3</v>
      </c>
    </row>
    <row r="88" spans="1:19" ht="14.25" x14ac:dyDescent="0.45">
      <c r="A88" s="58">
        <v>43893</v>
      </c>
      <c r="B88" s="57">
        <v>15878.98</v>
      </c>
      <c r="C88" s="5">
        <f t="shared" si="11"/>
        <v>1.5790544352852542E-2</v>
      </c>
      <c r="D88" s="54">
        <v>74.899500000000003</v>
      </c>
      <c r="E88" s="5">
        <f t="shared" si="18"/>
        <v>1.5868817773075916E-2</v>
      </c>
      <c r="F88" s="53">
        <f t="shared" si="12"/>
        <v>7.8273420223373691E-5</v>
      </c>
      <c r="G88" s="34">
        <v>104.56399999999999</v>
      </c>
      <c r="H88" s="5">
        <f t="shared" si="19"/>
        <v>1.5750525049882169E-2</v>
      </c>
      <c r="I88" s="37">
        <f t="shared" si="13"/>
        <v>-4.0019302970373261E-5</v>
      </c>
      <c r="J88" s="42">
        <v>1198.5652</v>
      </c>
      <c r="K88" s="44">
        <f t="shared" si="20"/>
        <v>1.5789863536458393E-2</v>
      </c>
      <c r="L88" s="45">
        <f t="shared" si="14"/>
        <v>-6.8081639414963036E-7</v>
      </c>
      <c r="M88" s="18">
        <v>119.9148</v>
      </c>
      <c r="N88" s="13">
        <f t="shared" si="15"/>
        <v>1.5782928820956332E-2</v>
      </c>
      <c r="O88" s="11">
        <f t="shared" si="16"/>
        <v>-7.6155318962101148E-6</v>
      </c>
      <c r="P88" s="76">
        <v>43893</v>
      </c>
      <c r="Q88">
        <v>120.4</v>
      </c>
      <c r="R88" s="13">
        <f t="shared" si="21"/>
        <v>1.6977785285919422E-2</v>
      </c>
      <c r="S88" s="11">
        <f t="shared" si="17"/>
        <v>1.1872409330668798E-3</v>
      </c>
    </row>
    <row r="89" spans="1:19" ht="14.25" x14ac:dyDescent="0.45">
      <c r="A89" s="58">
        <v>43894</v>
      </c>
      <c r="B89" s="57">
        <v>15805.53</v>
      </c>
      <c r="C89" s="5">
        <f t="shared" si="11"/>
        <v>-4.6256119725573974E-3</v>
      </c>
      <c r="D89" s="54">
        <v>74.553200000000004</v>
      </c>
      <c r="E89" s="5">
        <f t="shared" si="18"/>
        <v>-4.6235288620084525E-3</v>
      </c>
      <c r="F89" s="53">
        <f t="shared" si="12"/>
        <v>2.0831105489449442E-6</v>
      </c>
      <c r="G89" s="34">
        <v>104.0793</v>
      </c>
      <c r="H89" s="5">
        <f t="shared" si="19"/>
        <v>-4.6354385830686962E-3</v>
      </c>
      <c r="I89" s="37">
        <f t="shared" si="13"/>
        <v>-9.826610511298739E-6</v>
      </c>
      <c r="J89" s="42">
        <v>1193.0265999999999</v>
      </c>
      <c r="K89" s="44">
        <f t="shared" si="20"/>
        <v>-4.6210252058044299E-3</v>
      </c>
      <c r="L89" s="45">
        <f t="shared" si="14"/>
        <v>4.5867667529675415E-6</v>
      </c>
      <c r="M89" s="18">
        <v>119.3609</v>
      </c>
      <c r="N89" s="13">
        <f t="shared" si="15"/>
        <v>-4.6191129034948153E-3</v>
      </c>
      <c r="O89" s="11">
        <f t="shared" si="16"/>
        <v>6.4990690625821301E-6</v>
      </c>
      <c r="P89" s="76">
        <v>43894</v>
      </c>
      <c r="Q89">
        <v>119.52</v>
      </c>
      <c r="R89" s="13">
        <f t="shared" si="21"/>
        <v>-7.3089700996677998E-3</v>
      </c>
      <c r="S89" s="11">
        <f t="shared" si="17"/>
        <v>-2.6833581271104023E-3</v>
      </c>
    </row>
    <row r="90" spans="1:19" ht="14.25" x14ac:dyDescent="0.45">
      <c r="A90" s="58">
        <v>43895</v>
      </c>
      <c r="B90" s="57">
        <v>15833.21</v>
      </c>
      <c r="C90" s="5">
        <f t="shared" si="11"/>
        <v>1.751285784152623E-3</v>
      </c>
      <c r="D90" s="54">
        <v>74.682900000000004</v>
      </c>
      <c r="E90" s="5">
        <f t="shared" si="18"/>
        <v>1.7396972899887952E-3</v>
      </c>
      <c r="F90" s="53">
        <f t="shared" si="12"/>
        <v>-1.1588494163827789E-5</v>
      </c>
      <c r="G90" s="34">
        <v>104.2607</v>
      </c>
      <c r="H90" s="5">
        <f t="shared" si="19"/>
        <v>1.7429018066033031E-3</v>
      </c>
      <c r="I90" s="37">
        <f t="shared" si="13"/>
        <v>-8.3839775493199653E-6</v>
      </c>
      <c r="J90" s="42">
        <v>1195.1133</v>
      </c>
      <c r="K90" s="44">
        <f t="shared" si="20"/>
        <v>1.7490808670990177E-3</v>
      </c>
      <c r="L90" s="45">
        <f t="shared" si="14"/>
        <v>-2.2049170536053708E-6</v>
      </c>
      <c r="M90" s="18">
        <v>119.57040000000001</v>
      </c>
      <c r="N90" s="13">
        <f t="shared" si="15"/>
        <v>1.7551811355309699E-3</v>
      </c>
      <c r="O90" s="11">
        <f t="shared" si="16"/>
        <v>3.8953513783468452E-6</v>
      </c>
      <c r="P90" s="76">
        <v>43895</v>
      </c>
      <c r="Q90">
        <v>119.75</v>
      </c>
      <c r="R90" s="13">
        <f t="shared" si="21"/>
        <v>1.9243641231594388E-3</v>
      </c>
      <c r="S90" s="11">
        <f t="shared" si="17"/>
        <v>1.730783390068158E-4</v>
      </c>
    </row>
    <row r="91" spans="1:19" ht="14.25" x14ac:dyDescent="0.45">
      <c r="A91" s="58">
        <v>43896</v>
      </c>
      <c r="B91" s="57">
        <v>15440.48</v>
      </c>
      <c r="C91" s="5">
        <f t="shared" si="11"/>
        <v>-2.4804193211610204E-2</v>
      </c>
      <c r="D91" s="54">
        <v>72.833299999999994</v>
      </c>
      <c r="E91" s="5">
        <f t="shared" si="18"/>
        <v>-2.476604416807604E-2</v>
      </c>
      <c r="F91" s="53">
        <f t="shared" si="12"/>
        <v>3.8149043534163596E-5</v>
      </c>
      <c r="G91" s="34">
        <v>101.6803</v>
      </c>
      <c r="H91" s="5">
        <f t="shared" si="19"/>
        <v>-2.4749498133045278E-2</v>
      </c>
      <c r="I91" s="37">
        <f t="shared" si="13"/>
        <v>5.4695078564925836E-5</v>
      </c>
      <c r="J91" s="42">
        <v>1165.4902999999999</v>
      </c>
      <c r="K91" s="44">
        <f t="shared" si="20"/>
        <v>-2.4786771262607532E-2</v>
      </c>
      <c r="L91" s="45">
        <f t="shared" si="14"/>
        <v>1.7421949002671688E-5</v>
      </c>
      <c r="M91" s="18">
        <v>116.6092</v>
      </c>
      <c r="N91" s="13">
        <f t="shared" si="15"/>
        <v>-2.4765326535664434E-2</v>
      </c>
      <c r="O91" s="11">
        <f t="shared" si="16"/>
        <v>3.8866675945770091E-5</v>
      </c>
      <c r="P91" s="76">
        <v>43896</v>
      </c>
      <c r="Q91">
        <v>117.18</v>
      </c>
      <c r="R91" s="13">
        <f t="shared" si="21"/>
        <v>-2.1461377870563569E-2</v>
      </c>
      <c r="S91" s="11">
        <f t="shared" si="17"/>
        <v>3.3428153410466344E-3</v>
      </c>
    </row>
    <row r="92" spans="1:19" ht="14.25" x14ac:dyDescent="0.45">
      <c r="A92" s="58">
        <v>43899</v>
      </c>
      <c r="B92" s="57">
        <v>14684.56</v>
      </c>
      <c r="C92" s="5">
        <f t="shared" si="11"/>
        <v>-4.8957027242676365E-2</v>
      </c>
      <c r="D92" s="54">
        <v>69.276300000000006</v>
      </c>
      <c r="E92" s="5">
        <f t="shared" si="18"/>
        <v>-4.8837550955400766E-2</v>
      </c>
      <c r="F92" s="53">
        <f t="shared" si="12"/>
        <v>1.1947628727559945E-4</v>
      </c>
      <c r="G92" s="34">
        <v>96.705799999999996</v>
      </c>
      <c r="H92" s="5">
        <f t="shared" si="19"/>
        <v>-4.8922947709635012E-2</v>
      </c>
      <c r="I92" s="37">
        <f t="shared" si="13"/>
        <v>3.4079533041353471E-5</v>
      </c>
      <c r="J92" s="42">
        <v>1108.4709</v>
      </c>
      <c r="K92" s="44">
        <f t="shared" si="20"/>
        <v>-4.8923101290504034E-2</v>
      </c>
      <c r="L92" s="45">
        <f t="shared" si="14"/>
        <v>3.3925952172331186E-5</v>
      </c>
      <c r="M92" s="18">
        <v>110.9102</v>
      </c>
      <c r="N92" s="13">
        <f t="shared" si="15"/>
        <v>-4.8872644696987821E-2</v>
      </c>
      <c r="O92" s="11">
        <f t="shared" si="16"/>
        <v>8.4382545688543864E-5</v>
      </c>
      <c r="P92" s="76">
        <v>43899</v>
      </c>
      <c r="Q92">
        <v>111.62</v>
      </c>
      <c r="R92" s="13">
        <f t="shared" si="21"/>
        <v>-4.7448370029015252E-2</v>
      </c>
      <c r="S92" s="11">
        <f t="shared" si="17"/>
        <v>1.5086572136611132E-3</v>
      </c>
    </row>
    <row r="93" spans="1:19" ht="14.25" x14ac:dyDescent="0.45">
      <c r="A93" s="58">
        <v>43901</v>
      </c>
      <c r="B93" s="57">
        <v>14694.31</v>
      </c>
      <c r="C93" s="5">
        <f t="shared" si="11"/>
        <v>6.6396269278756748E-4</v>
      </c>
      <c r="D93" s="54">
        <v>69.321799999999996</v>
      </c>
      <c r="E93" s="5">
        <f t="shared" si="18"/>
        <v>6.567902731524633E-4</v>
      </c>
      <c r="F93" s="53">
        <f t="shared" si="12"/>
        <v>-7.1724196351041769E-6</v>
      </c>
      <c r="G93" s="34">
        <v>96.767099999999999</v>
      </c>
      <c r="H93" s="5">
        <f t="shared" si="19"/>
        <v>6.3388131839037243E-4</v>
      </c>
      <c r="I93" s="37">
        <f t="shared" si="13"/>
        <v>-3.0081374397195049E-5</v>
      </c>
      <c r="J93" s="42">
        <v>1109.2055</v>
      </c>
      <c r="K93" s="44">
        <f t="shared" si="20"/>
        <v>6.6271473612888876E-4</v>
      </c>
      <c r="L93" s="45">
        <f t="shared" si="14"/>
        <v>-1.2479566586787172E-6</v>
      </c>
      <c r="M93" s="18">
        <v>110.985</v>
      </c>
      <c r="N93" s="13">
        <f t="shared" si="15"/>
        <v>6.7441948531321572E-4</v>
      </c>
      <c r="O93" s="11">
        <f t="shared" si="16"/>
        <v>1.045679252564824E-5</v>
      </c>
      <c r="P93" s="76">
        <v>43901</v>
      </c>
      <c r="Q93">
        <v>111.31</v>
      </c>
      <c r="R93" s="13">
        <f t="shared" si="21"/>
        <v>-2.7772800573374612E-3</v>
      </c>
      <c r="S93" s="11">
        <f t="shared" si="17"/>
        <v>-3.4412427501250287E-3</v>
      </c>
    </row>
    <row r="94" spans="1:19" ht="14.25" x14ac:dyDescent="0.45">
      <c r="A94" s="58">
        <v>43902</v>
      </c>
      <c r="B94" s="57">
        <v>13474.38</v>
      </c>
      <c r="C94" s="5">
        <f t="shared" si="11"/>
        <v>-8.3020570547375216E-2</v>
      </c>
      <c r="D94" s="54">
        <v>63.570700000000002</v>
      </c>
      <c r="E94" s="5">
        <f t="shared" si="18"/>
        <v>-8.296235816150177E-2</v>
      </c>
      <c r="F94" s="53">
        <f t="shared" si="12"/>
        <v>5.8212385873446237E-5</v>
      </c>
      <c r="G94" s="34">
        <v>88.748500000000007</v>
      </c>
      <c r="H94" s="5">
        <f t="shared" si="19"/>
        <v>-8.2864940666817488E-2</v>
      </c>
      <c r="I94" s="37">
        <f t="shared" si="13"/>
        <v>1.5562988055772831E-4</v>
      </c>
      <c r="J94" s="42">
        <v>1017.133</v>
      </c>
      <c r="K94" s="44">
        <f t="shared" si="20"/>
        <v>-8.300761220531272E-2</v>
      </c>
      <c r="L94" s="45">
        <f t="shared" si="14"/>
        <v>1.2958342062496797E-5</v>
      </c>
      <c r="M94" s="18">
        <v>101.7873</v>
      </c>
      <c r="N94" s="13">
        <f t="shared" si="15"/>
        <v>-8.287336126503575E-2</v>
      </c>
      <c r="O94" s="11">
        <f t="shared" si="16"/>
        <v>1.4720928233946662E-4</v>
      </c>
      <c r="P94" s="76">
        <v>43902</v>
      </c>
      <c r="Q94">
        <v>102.99</v>
      </c>
      <c r="R94" s="13">
        <f t="shared" si="21"/>
        <v>-7.4746204294313223E-2</v>
      </c>
      <c r="S94" s="11">
        <f t="shared" si="17"/>
        <v>8.2743662530619932E-3</v>
      </c>
    </row>
    <row r="95" spans="1:19" ht="14.25" x14ac:dyDescent="0.45">
      <c r="A95" s="58">
        <v>43903</v>
      </c>
      <c r="B95" s="57">
        <v>13987.31</v>
      </c>
      <c r="C95" s="5">
        <f t="shared" si="11"/>
        <v>3.8067057630852164E-2</v>
      </c>
      <c r="D95" s="54">
        <v>65.9833</v>
      </c>
      <c r="E95" s="5">
        <f t="shared" si="18"/>
        <v>3.7951446185113591E-2</v>
      </c>
      <c r="F95" s="53">
        <f t="shared" si="12"/>
        <v>-1.1561144573857263E-4</v>
      </c>
      <c r="G95" s="34">
        <v>92.245699999999999</v>
      </c>
      <c r="H95" s="5">
        <f t="shared" si="19"/>
        <v>3.9405736434982019E-2</v>
      </c>
      <c r="I95" s="37">
        <f t="shared" si="13"/>
        <v>1.3386788041298558E-3</v>
      </c>
      <c r="J95" s="42">
        <v>1055.8515</v>
      </c>
      <c r="K95" s="44">
        <f t="shared" si="20"/>
        <v>3.8066309912272889E-2</v>
      </c>
      <c r="L95" s="45">
        <f t="shared" si="14"/>
        <v>-7.4771857927480312E-7</v>
      </c>
      <c r="M95" s="18">
        <v>105.655</v>
      </c>
      <c r="N95" s="13">
        <f t="shared" si="15"/>
        <v>3.7997864173624718E-2</v>
      </c>
      <c r="O95" s="11">
        <f t="shared" si="16"/>
        <v>-6.9193457227445521E-5</v>
      </c>
      <c r="P95" s="76">
        <v>43903</v>
      </c>
      <c r="Q95">
        <v>106.36</v>
      </c>
      <c r="R95" s="13">
        <f t="shared" si="21"/>
        <v>3.2721623458588311E-2</v>
      </c>
      <c r="S95" s="11">
        <f t="shared" si="17"/>
        <v>-5.3454341722638521E-3</v>
      </c>
    </row>
    <row r="96" spans="1:19" ht="14.25" x14ac:dyDescent="0.45">
      <c r="A96" s="58">
        <v>43906</v>
      </c>
      <c r="B96" s="57">
        <v>12928.18</v>
      </c>
      <c r="C96" s="5">
        <f t="shared" si="11"/>
        <v>-7.5720778334075645E-2</v>
      </c>
      <c r="D96" s="54">
        <v>60.890300000000003</v>
      </c>
      <c r="E96" s="5">
        <f t="shared" si="18"/>
        <v>-7.7186197113512045E-2</v>
      </c>
      <c r="F96" s="53">
        <f t="shared" si="12"/>
        <v>-1.4654187794364004E-3</v>
      </c>
      <c r="G96" s="34">
        <v>85.118399999999994</v>
      </c>
      <c r="H96" s="5">
        <f t="shared" si="19"/>
        <v>-7.7264306086896273E-2</v>
      </c>
      <c r="I96" s="37">
        <f t="shared" si="13"/>
        <v>-1.5435277528206282E-3</v>
      </c>
      <c r="J96" s="42">
        <v>974.31560000000002</v>
      </c>
      <c r="K96" s="44">
        <f t="shared" si="20"/>
        <v>-7.7222885983492917E-2</v>
      </c>
      <c r="L96" s="45">
        <f t="shared" si="14"/>
        <v>-1.5021076494172725E-3</v>
      </c>
      <c r="M96" s="18">
        <v>97.513000000000005</v>
      </c>
      <c r="N96" s="13">
        <f t="shared" si="15"/>
        <v>-7.706213619800284E-2</v>
      </c>
      <c r="O96" s="11">
        <f t="shared" si="16"/>
        <v>-1.341357863927195E-3</v>
      </c>
      <c r="P96" s="76">
        <v>43906</v>
      </c>
      <c r="Q96">
        <v>102.37</v>
      </c>
      <c r="R96" s="13">
        <f t="shared" si="21"/>
        <v>-3.7514103046257907E-2</v>
      </c>
      <c r="S96" s="11">
        <f t="shared" si="17"/>
        <v>3.8206675287817737E-2</v>
      </c>
    </row>
    <row r="97" spans="1:19" ht="14.25" x14ac:dyDescent="0.45">
      <c r="A97" s="58">
        <v>43907</v>
      </c>
      <c r="B97" s="57">
        <v>12604.41</v>
      </c>
      <c r="C97" s="5">
        <f t="shared" si="11"/>
        <v>-2.5043741655824792E-2</v>
      </c>
      <c r="D97" s="54">
        <v>59.308599999999998</v>
      </c>
      <c r="E97" s="5">
        <f t="shared" si="18"/>
        <v>-2.5976222813814398E-2</v>
      </c>
      <c r="F97" s="53">
        <f t="shared" si="12"/>
        <v>-9.324811579896064E-4</v>
      </c>
      <c r="G97" s="34">
        <v>82.917299999999997</v>
      </c>
      <c r="H97" s="5">
        <f t="shared" si="19"/>
        <v>-2.5859273670557625E-2</v>
      </c>
      <c r="I97" s="37">
        <f t="shared" si="13"/>
        <v>-8.1553201473283377E-4</v>
      </c>
      <c r="J97" s="42">
        <v>948.97090000000003</v>
      </c>
      <c r="K97" s="44">
        <f t="shared" si="20"/>
        <v>-2.6012823770860227E-2</v>
      </c>
      <c r="L97" s="45">
        <f t="shared" si="14"/>
        <v>-9.6908211503543562E-4</v>
      </c>
      <c r="M97" s="18">
        <v>94.982399999999998</v>
      </c>
      <c r="N97" s="13">
        <f t="shared" si="15"/>
        <v>-2.5951411606657593E-2</v>
      </c>
      <c r="O97" s="11">
        <f t="shared" si="16"/>
        <v>-9.0766995083280122E-4</v>
      </c>
      <c r="P97" s="76">
        <v>43907</v>
      </c>
      <c r="Q97">
        <v>99.2</v>
      </c>
      <c r="R97" s="13">
        <f t="shared" si="21"/>
        <v>-3.0966103350591023E-2</v>
      </c>
      <c r="S97" s="11">
        <f t="shared" si="17"/>
        <v>-5.9223616947662316E-3</v>
      </c>
    </row>
    <row r="98" spans="1:19" ht="14.25" x14ac:dyDescent="0.45">
      <c r="A98" s="58">
        <v>43908</v>
      </c>
      <c r="B98" s="57">
        <v>11904.02</v>
      </c>
      <c r="C98" s="5">
        <f t="shared" si="11"/>
        <v>-5.5567059465694846E-2</v>
      </c>
      <c r="D98" s="54">
        <v>55.996699999999997</v>
      </c>
      <c r="E98" s="5">
        <f t="shared" si="18"/>
        <v>-5.5841817206948141E-2</v>
      </c>
      <c r="F98" s="53">
        <f t="shared" si="12"/>
        <v>-2.7475774125329533E-4</v>
      </c>
      <c r="G98" s="34">
        <v>78.275700000000001</v>
      </c>
      <c r="H98" s="5">
        <f t="shared" si="19"/>
        <v>-5.5978667901632084E-2</v>
      </c>
      <c r="I98" s="37">
        <f t="shared" si="13"/>
        <v>-4.116084359372385E-4</v>
      </c>
      <c r="J98" s="42">
        <v>896.00710000000004</v>
      </c>
      <c r="K98" s="44">
        <f t="shared" si="20"/>
        <v>-5.5811827317360341E-2</v>
      </c>
      <c r="L98" s="45">
        <f t="shared" si="14"/>
        <v>-2.4476785166549497E-4</v>
      </c>
      <c r="M98" s="18">
        <v>89.690399999999997</v>
      </c>
      <c r="N98" s="13">
        <f t="shared" si="15"/>
        <v>-5.571558520315345E-2</v>
      </c>
      <c r="O98" s="11">
        <f t="shared" si="16"/>
        <v>-1.4852573745860465E-4</v>
      </c>
      <c r="P98" s="76">
        <v>43908</v>
      </c>
      <c r="Q98">
        <v>96.08</v>
      </c>
      <c r="R98" s="13">
        <f t="shared" si="21"/>
        <v>-3.1451612903225845E-2</v>
      </c>
      <c r="S98" s="11">
        <f t="shared" si="17"/>
        <v>2.4115446562469001E-2</v>
      </c>
    </row>
    <row r="99" spans="1:19" ht="14.25" x14ac:dyDescent="0.45">
      <c r="A99" s="58">
        <v>43909</v>
      </c>
      <c r="B99" s="57">
        <v>11620.92</v>
      </c>
      <c r="C99" s="5">
        <f t="shared" si="11"/>
        <v>-2.3781882086891692E-2</v>
      </c>
      <c r="D99" s="54">
        <v>54.674399999999999</v>
      </c>
      <c r="E99" s="5">
        <f t="shared" si="18"/>
        <v>-2.3613891532893838E-2</v>
      </c>
      <c r="F99" s="53">
        <f t="shared" si="12"/>
        <v>1.6799055399785434E-4</v>
      </c>
      <c r="G99" s="34">
        <v>76.420100000000005</v>
      </c>
      <c r="H99" s="5">
        <f t="shared" si="19"/>
        <v>-2.3705952166508837E-2</v>
      </c>
      <c r="I99" s="37">
        <f t="shared" si="13"/>
        <v>7.592992038285562E-5</v>
      </c>
      <c r="J99" s="42">
        <v>874.72029999999995</v>
      </c>
      <c r="K99" s="44">
        <f t="shared" si="20"/>
        <v>-2.3757401029523173E-2</v>
      </c>
      <c r="L99" s="45">
        <f t="shared" si="14"/>
        <v>2.4481057368519465E-5</v>
      </c>
      <c r="M99" s="18">
        <v>87.5685</v>
      </c>
      <c r="N99" s="13">
        <f t="shared" si="15"/>
        <v>-2.3658050359904648E-2</v>
      </c>
      <c r="O99" s="11">
        <f t="shared" si="16"/>
        <v>1.2383172698704481E-4</v>
      </c>
      <c r="P99" s="76">
        <v>43909</v>
      </c>
      <c r="Q99">
        <v>89.47</v>
      </c>
      <c r="R99" s="13">
        <f t="shared" si="21"/>
        <v>-6.879683597002495E-2</v>
      </c>
      <c r="S99" s="11">
        <f t="shared" si="17"/>
        <v>-4.5014953883133257E-2</v>
      </c>
    </row>
    <row r="100" spans="1:19" ht="14.25" x14ac:dyDescent="0.45">
      <c r="A100" s="58">
        <v>43910</v>
      </c>
      <c r="B100" s="57">
        <v>12298.74</v>
      </c>
      <c r="C100" s="5">
        <f t="shared" si="11"/>
        <v>5.8327567868981189E-2</v>
      </c>
      <c r="D100" s="54">
        <v>57.8611</v>
      </c>
      <c r="E100" s="5">
        <f t="shared" si="18"/>
        <v>5.8285047481088093E-2</v>
      </c>
      <c r="F100" s="53">
        <f t="shared" si="12"/>
        <v>-4.2520387893096867E-5</v>
      </c>
      <c r="G100" s="34">
        <v>80.852000000000004</v>
      </c>
      <c r="H100" s="5">
        <f t="shared" si="19"/>
        <v>5.7993904744955804E-2</v>
      </c>
      <c r="I100" s="37">
        <f t="shared" si="13"/>
        <v>-3.3366312402538512E-4</v>
      </c>
      <c r="J100" s="42">
        <v>925.65030000000002</v>
      </c>
      <c r="K100" s="44">
        <f t="shared" si="20"/>
        <v>5.8224326107442659E-2</v>
      </c>
      <c r="L100" s="45">
        <f t="shared" si="14"/>
        <v>-1.032417615385306E-4</v>
      </c>
      <c r="M100" s="18">
        <v>92.656899999999993</v>
      </c>
      <c r="N100" s="13">
        <f t="shared" si="15"/>
        <v>5.8107652866042026E-2</v>
      </c>
      <c r="O100" s="11">
        <f t="shared" si="16"/>
        <v>-2.1991500293916388E-4</v>
      </c>
      <c r="P100" s="76">
        <v>43910</v>
      </c>
      <c r="Q100">
        <v>92.97</v>
      </c>
      <c r="R100" s="13">
        <f t="shared" si="21"/>
        <v>3.9119257851793821E-2</v>
      </c>
      <c r="S100" s="11">
        <f t="shared" si="17"/>
        <v>-1.9208310017187369E-2</v>
      </c>
    </row>
    <row r="101" spans="1:19" ht="14.25" x14ac:dyDescent="0.45">
      <c r="A101" s="58">
        <v>43913</v>
      </c>
      <c r="B101" s="57">
        <v>10710.41</v>
      </c>
      <c r="C101" s="5">
        <f t="shared" si="11"/>
        <v>-0.12914574988982608</v>
      </c>
      <c r="D101" s="54">
        <v>50.401299999999999</v>
      </c>
      <c r="E101" s="5">
        <f t="shared" si="18"/>
        <v>-0.12892599691329754</v>
      </c>
      <c r="F101" s="53">
        <f t="shared" si="12"/>
        <v>2.197529765285422E-4</v>
      </c>
      <c r="G101" s="34">
        <v>70.4465</v>
      </c>
      <c r="H101" s="5">
        <f t="shared" si="19"/>
        <v>-0.12869811507445705</v>
      </c>
      <c r="I101" s="37">
        <f t="shared" si="13"/>
        <v>4.4763481536902461E-4</v>
      </c>
      <c r="J101" s="42">
        <v>806.3433</v>
      </c>
      <c r="K101" s="44">
        <f t="shared" si="20"/>
        <v>-0.12888992743804006</v>
      </c>
      <c r="L101" s="45">
        <f t="shared" si="14"/>
        <v>2.5582245178601415E-4</v>
      </c>
      <c r="M101" s="18">
        <v>80.733099999999993</v>
      </c>
      <c r="N101" s="13">
        <f t="shared" si="15"/>
        <v>-0.12868766384370722</v>
      </c>
      <c r="O101" s="11">
        <f t="shared" si="16"/>
        <v>4.5808604611885517E-4</v>
      </c>
      <c r="P101" s="76">
        <v>43913</v>
      </c>
      <c r="Q101">
        <v>83.52</v>
      </c>
      <c r="R101" s="13">
        <f t="shared" si="21"/>
        <v>-0.10164569215876096</v>
      </c>
      <c r="S101" s="11">
        <f t="shared" si="17"/>
        <v>2.750005773106512E-2</v>
      </c>
    </row>
    <row r="102" spans="1:19" ht="14.25" x14ac:dyDescent="0.45">
      <c r="A102" s="58">
        <v>43914</v>
      </c>
      <c r="B102" s="57">
        <v>10983.15</v>
      </c>
      <c r="C102" s="5">
        <f t="shared" si="11"/>
        <v>2.5464944852717997E-2</v>
      </c>
      <c r="D102" s="54">
        <v>51.676699999999997</v>
      </c>
      <c r="E102" s="5">
        <f t="shared" si="18"/>
        <v>2.5304902849728084E-2</v>
      </c>
      <c r="F102" s="53">
        <f t="shared" si="12"/>
        <v>-1.60042002989913E-4</v>
      </c>
      <c r="G102" s="34">
        <v>72.234899999999996</v>
      </c>
      <c r="H102" s="5">
        <f t="shared" si="19"/>
        <v>2.5386640926092774E-2</v>
      </c>
      <c r="I102" s="37">
        <f t="shared" si="13"/>
        <v>-7.8303926625222786E-5</v>
      </c>
      <c r="J102" s="42">
        <v>826.8134</v>
      </c>
      <c r="K102" s="44">
        <f t="shared" si="20"/>
        <v>2.5386333587691601E-2</v>
      </c>
      <c r="L102" s="45">
        <f t="shared" si="14"/>
        <v>-7.8611265026395927E-5</v>
      </c>
      <c r="M102" s="18">
        <v>82.781499999999994</v>
      </c>
      <c r="N102" s="13">
        <f t="shared" si="15"/>
        <v>2.5372492818930503E-2</v>
      </c>
      <c r="O102" s="11">
        <f t="shared" si="16"/>
        <v>-9.2452033787493448E-5</v>
      </c>
      <c r="P102" s="76">
        <v>43914</v>
      </c>
      <c r="Q102">
        <v>85</v>
      </c>
      <c r="R102" s="13">
        <f t="shared" si="21"/>
        <v>1.7720306513409945E-2</v>
      </c>
      <c r="S102" s="11">
        <f t="shared" si="17"/>
        <v>-7.744638339308052E-3</v>
      </c>
    </row>
    <row r="103" spans="1:19" ht="14.25" x14ac:dyDescent="0.45">
      <c r="A103" s="58">
        <v>43915</v>
      </c>
      <c r="B103" s="57">
        <v>11710.71</v>
      </c>
      <c r="C103" s="5">
        <f t="shared" si="11"/>
        <v>6.6243290859179682E-2</v>
      </c>
      <c r="D103" s="54">
        <v>55.0745</v>
      </c>
      <c r="E103" s="5">
        <f t="shared" si="18"/>
        <v>6.5751102527831673E-2</v>
      </c>
      <c r="F103" s="53">
        <f t="shared" si="12"/>
        <v>-4.921883313480091E-4</v>
      </c>
      <c r="G103" s="34">
        <v>76.912599999999998</v>
      </c>
      <c r="H103" s="5">
        <f t="shared" si="19"/>
        <v>6.4756786539470479E-2</v>
      </c>
      <c r="I103" s="37">
        <f t="shared" si="13"/>
        <v>-1.4865043197092032E-3</v>
      </c>
      <c r="J103" s="42">
        <v>881.44899999999996</v>
      </c>
      <c r="K103" s="44">
        <f t="shared" si="20"/>
        <v>6.6079722462166091E-2</v>
      </c>
      <c r="L103" s="45">
        <f t="shared" si="14"/>
        <v>-1.6356839701359149E-4</v>
      </c>
      <c r="M103" s="18">
        <v>88.248400000000004</v>
      </c>
      <c r="N103" s="13">
        <f t="shared" si="15"/>
        <v>6.6040117659138975E-2</v>
      </c>
      <c r="O103" s="11">
        <f t="shared" si="16"/>
        <v>-2.0317320004070716E-4</v>
      </c>
      <c r="P103" s="76">
        <v>43915</v>
      </c>
      <c r="Q103">
        <v>89.46</v>
      </c>
      <c r="R103" s="13">
        <f t="shared" si="21"/>
        <v>5.2470588235294047E-2</v>
      </c>
      <c r="S103" s="11">
        <f t="shared" si="17"/>
        <v>-1.3772702623885635E-2</v>
      </c>
    </row>
    <row r="104" spans="1:19" ht="14.25" x14ac:dyDescent="0.45">
      <c r="A104" s="58">
        <v>43916</v>
      </c>
      <c r="B104" s="57">
        <v>12167.15</v>
      </c>
      <c r="C104" s="5">
        <f t="shared" si="11"/>
        <v>3.897628751800708E-2</v>
      </c>
      <c r="D104" s="54">
        <v>57.212499999999999</v>
      </c>
      <c r="E104" s="5">
        <f t="shared" si="18"/>
        <v>3.882014362363706E-2</v>
      </c>
      <c r="F104" s="53">
        <f t="shared" si="12"/>
        <v>-1.5614389437001996E-4</v>
      </c>
      <c r="G104" s="34">
        <v>79.838700000000003</v>
      </c>
      <c r="H104" s="5">
        <f t="shared" si="19"/>
        <v>3.8044481658402018E-2</v>
      </c>
      <c r="I104" s="37">
        <f t="shared" si="13"/>
        <v>-9.3180585960506157E-4</v>
      </c>
      <c r="J104" s="42">
        <v>915.72289999999998</v>
      </c>
      <c r="K104" s="44">
        <f t="shared" si="20"/>
        <v>3.8883588273399772E-2</v>
      </c>
      <c r="L104" s="45">
        <f t="shared" si="14"/>
        <v>-9.2699244607308273E-5</v>
      </c>
      <c r="M104" s="18">
        <v>91.677800000000005</v>
      </c>
      <c r="N104" s="13">
        <f t="shared" si="15"/>
        <v>3.8860761214934314E-2</v>
      </c>
      <c r="O104" s="11">
        <f t="shared" si="16"/>
        <v>-1.1552630307276601E-4</v>
      </c>
      <c r="P104" s="76">
        <v>43916</v>
      </c>
      <c r="Q104">
        <v>92.68</v>
      </c>
      <c r="R104" s="13">
        <f t="shared" si="21"/>
        <v>3.5993740219092407E-2</v>
      </c>
      <c r="S104" s="11">
        <f t="shared" si="17"/>
        <v>-2.9825472989146729E-3</v>
      </c>
    </row>
    <row r="105" spans="1:19" ht="14.25" x14ac:dyDescent="0.45">
      <c r="A105" s="58">
        <v>43917</v>
      </c>
      <c r="B105" s="57">
        <v>12193.62</v>
      </c>
      <c r="C105" s="5">
        <f t="shared" si="11"/>
        <v>2.1755300131913735E-3</v>
      </c>
      <c r="D105" s="54">
        <v>57.332000000000001</v>
      </c>
      <c r="E105" s="5">
        <f t="shared" si="18"/>
        <v>2.0887043915229775E-3</v>
      </c>
      <c r="F105" s="53">
        <f t="shared" si="12"/>
        <v>-8.6825621668396025E-5</v>
      </c>
      <c r="G105" s="34">
        <v>79.995800000000003</v>
      </c>
      <c r="H105" s="5">
        <f t="shared" si="19"/>
        <v>1.9677174102283868E-3</v>
      </c>
      <c r="I105" s="37">
        <f t="shared" si="13"/>
        <v>-2.0781260296298676E-4</v>
      </c>
      <c r="J105" s="42">
        <v>917.70069999999998</v>
      </c>
      <c r="K105" s="44">
        <f t="shared" si="20"/>
        <v>2.1598236759177158E-3</v>
      </c>
      <c r="L105" s="45">
        <f t="shared" si="14"/>
        <v>-1.5706337273657667E-5</v>
      </c>
      <c r="M105" s="18">
        <v>91.877499999999998</v>
      </c>
      <c r="N105" s="13">
        <f t="shared" si="15"/>
        <v>2.1782808924297736E-3</v>
      </c>
      <c r="O105" s="11">
        <f t="shared" si="16"/>
        <v>2.7508792384001168E-6</v>
      </c>
      <c r="P105" s="76">
        <v>43917</v>
      </c>
      <c r="Q105">
        <v>91.26</v>
      </c>
      <c r="R105" s="13">
        <f t="shared" si="21"/>
        <v>-1.5321536469572794E-2</v>
      </c>
      <c r="S105" s="11">
        <f t="shared" si="17"/>
        <v>-1.7497066482764168E-2</v>
      </c>
    </row>
    <row r="106" spans="1:19" ht="14.25" x14ac:dyDescent="0.45">
      <c r="A106" s="58">
        <v>43920</v>
      </c>
      <c r="B106" s="57">
        <v>11659.76</v>
      </c>
      <c r="C106" s="5">
        <f t="shared" si="11"/>
        <v>-4.3781912180304139E-2</v>
      </c>
      <c r="D106" s="54">
        <v>54.822899999999997</v>
      </c>
      <c r="E106" s="5">
        <f t="shared" si="18"/>
        <v>-4.3764389869531906E-2</v>
      </c>
      <c r="F106" s="53">
        <f t="shared" si="12"/>
        <v>1.7522310772233318E-5</v>
      </c>
      <c r="G106" s="34">
        <v>76.520499999999998</v>
      </c>
      <c r="H106" s="5">
        <f t="shared" si="19"/>
        <v>-4.3443530785366336E-2</v>
      </c>
      <c r="I106" s="37">
        <f t="shared" si="13"/>
        <v>3.3838139493780339E-4</v>
      </c>
      <c r="J106" s="42">
        <v>877.53970000000004</v>
      </c>
      <c r="K106" s="44">
        <f t="shared" si="20"/>
        <v>-4.3762634157301972E-2</v>
      </c>
      <c r="L106" s="45">
        <f t="shared" si="14"/>
        <v>1.9278023002167188E-5</v>
      </c>
      <c r="M106" s="18">
        <v>87.861800000000002</v>
      </c>
      <c r="N106" s="13">
        <f t="shared" si="15"/>
        <v>-4.3707110010611894E-2</v>
      </c>
      <c r="O106" s="11">
        <f t="shared" si="16"/>
        <v>7.480216969224518E-5</v>
      </c>
      <c r="P106" s="76">
        <v>43920</v>
      </c>
      <c r="Q106">
        <v>89.17</v>
      </c>
      <c r="R106" s="13">
        <f t="shared" si="21"/>
        <v>-2.2901599824676766E-2</v>
      </c>
      <c r="S106" s="11">
        <f t="shared" si="17"/>
        <v>2.0880312355627373E-2</v>
      </c>
    </row>
    <row r="107" spans="1:19" ht="14.25" x14ac:dyDescent="0.45">
      <c r="A107" s="58">
        <v>43921</v>
      </c>
      <c r="B107" s="57">
        <v>12105.66</v>
      </c>
      <c r="C107" s="5">
        <f t="shared" si="11"/>
        <v>3.8242639642668497E-2</v>
      </c>
      <c r="D107" s="54">
        <v>56.915999999999997</v>
      </c>
      <c r="E107" s="5">
        <f t="shared" si="18"/>
        <v>3.8179300985537123E-2</v>
      </c>
      <c r="F107" s="53">
        <f t="shared" si="12"/>
        <v>-6.3338657131373211E-5</v>
      </c>
      <c r="G107" s="34">
        <v>79.444500000000005</v>
      </c>
      <c r="H107" s="5">
        <f t="shared" si="19"/>
        <v>3.8211982409942502E-2</v>
      </c>
      <c r="I107" s="37">
        <f t="shared" si="13"/>
        <v>-3.0657232725994632E-5</v>
      </c>
      <c r="J107" s="42">
        <v>911.0942</v>
      </c>
      <c r="K107" s="44">
        <f t="shared" si="20"/>
        <v>3.8237016513327005E-2</v>
      </c>
      <c r="L107" s="45">
        <f t="shared" si="14"/>
        <v>-5.6231293414921169E-6</v>
      </c>
      <c r="M107" s="18">
        <v>91.215999999999994</v>
      </c>
      <c r="N107" s="13">
        <f t="shared" si="15"/>
        <v>3.817586254777372E-2</v>
      </c>
      <c r="O107" s="11">
        <f t="shared" si="16"/>
        <v>-6.6777094894776567E-5</v>
      </c>
      <c r="P107" s="76">
        <v>43921</v>
      </c>
      <c r="Q107">
        <v>91.94</v>
      </c>
      <c r="R107" s="13">
        <f t="shared" si="21"/>
        <v>3.1064259280026763E-2</v>
      </c>
      <c r="S107" s="11">
        <f t="shared" si="17"/>
        <v>-7.1783803626417342E-3</v>
      </c>
    </row>
    <row r="108" spans="1:19" ht="14.25" x14ac:dyDescent="0.45">
      <c r="A108" s="58">
        <v>43922</v>
      </c>
      <c r="B108" s="57">
        <v>11621.35</v>
      </c>
      <c r="C108" s="5">
        <f t="shared" si="11"/>
        <v>-4.0006905860564324E-2</v>
      </c>
      <c r="D108" s="54">
        <v>54.639000000000003</v>
      </c>
      <c r="E108" s="5">
        <f t="shared" si="18"/>
        <v>-4.0006325110689356E-2</v>
      </c>
      <c r="F108" s="53">
        <f t="shared" si="12"/>
        <v>5.8074987496770092E-7</v>
      </c>
      <c r="G108" s="34">
        <v>76.263900000000007</v>
      </c>
      <c r="H108" s="5">
        <f t="shared" si="19"/>
        <v>-4.0035496478673771E-2</v>
      </c>
      <c r="I108" s="37">
        <f t="shared" si="13"/>
        <v>-2.8590618109447519E-5</v>
      </c>
      <c r="J108" s="42">
        <v>874.64440000000002</v>
      </c>
      <c r="K108" s="44">
        <f t="shared" si="20"/>
        <v>-4.0006620610689825E-2</v>
      </c>
      <c r="L108" s="45">
        <f t="shared" si="14"/>
        <v>2.8524987449873862E-7</v>
      </c>
      <c r="M108" s="18">
        <v>87.572999999999993</v>
      </c>
      <c r="N108" s="13">
        <f t="shared" si="15"/>
        <v>-3.9938168742325919E-2</v>
      </c>
      <c r="O108" s="11">
        <f t="shared" si="16"/>
        <v>6.8737118238404449E-5</v>
      </c>
      <c r="P108" s="76">
        <v>43922</v>
      </c>
      <c r="Q108">
        <v>89.35</v>
      </c>
      <c r="R108" s="13">
        <f t="shared" si="21"/>
        <v>-2.8170546008266295E-2</v>
      </c>
      <c r="S108" s="11">
        <f t="shared" si="17"/>
        <v>1.1836359852298028E-2</v>
      </c>
    </row>
    <row r="109" spans="1:19" ht="14.25" x14ac:dyDescent="0.45">
      <c r="A109" s="58">
        <v>43924</v>
      </c>
      <c r="B109" s="57">
        <v>11382.02</v>
      </c>
      <c r="C109" s="5">
        <f t="shared" si="11"/>
        <v>-2.0593992952625984E-2</v>
      </c>
      <c r="D109" s="54">
        <v>53.513100000000001</v>
      </c>
      <c r="E109" s="5">
        <f t="shared" si="18"/>
        <v>-2.0606160434854304E-2</v>
      </c>
      <c r="F109" s="53">
        <f t="shared" si="12"/>
        <v>-1.2167482228320203E-5</v>
      </c>
      <c r="G109" s="34">
        <v>74.692300000000003</v>
      </c>
      <c r="H109" s="5">
        <f t="shared" si="19"/>
        <v>-2.060739091496766E-2</v>
      </c>
      <c r="I109" s="37">
        <f t="shared" si="13"/>
        <v>-1.3397962341676894E-5</v>
      </c>
      <c r="J109" s="42">
        <v>856.62990000000002</v>
      </c>
      <c r="K109" s="44">
        <f t="shared" si="20"/>
        <v>-2.059637036491635E-2</v>
      </c>
      <c r="L109" s="45">
        <f t="shared" si="14"/>
        <v>-2.3774122903663653E-6</v>
      </c>
      <c r="M109" s="18">
        <v>85.772800000000004</v>
      </c>
      <c r="N109" s="13">
        <f t="shared" si="15"/>
        <v>-2.0556564237835695E-2</v>
      </c>
      <c r="O109" s="11">
        <f t="shared" si="16"/>
        <v>3.7428714790288531E-5</v>
      </c>
      <c r="P109" s="76">
        <v>43924</v>
      </c>
      <c r="Q109">
        <v>86.59</v>
      </c>
      <c r="R109" s="13">
        <f t="shared" si="21"/>
        <v>-3.0889759373251113E-2</v>
      </c>
      <c r="S109" s="11">
        <f t="shared" si="17"/>
        <v>-1.029576642062513E-2</v>
      </c>
    </row>
    <row r="110" spans="1:19" ht="14.25" x14ac:dyDescent="0.45">
      <c r="A110" s="58">
        <v>43928</v>
      </c>
      <c r="B110" s="57">
        <v>12379.42</v>
      </c>
      <c r="C110" s="5">
        <f t="shared" si="11"/>
        <v>8.7629436602641775E-2</v>
      </c>
      <c r="D110" s="54">
        <v>58.192100000000003</v>
      </c>
      <c r="E110" s="5">
        <f t="shared" si="18"/>
        <v>8.7436534231804863E-2</v>
      </c>
      <c r="F110" s="53">
        <f t="shared" si="12"/>
        <v>-1.9290237083691153E-4</v>
      </c>
      <c r="G110" s="34">
        <v>81.194000000000003</v>
      </c>
      <c r="H110" s="5">
        <f t="shared" si="19"/>
        <v>8.7046455926514499E-2</v>
      </c>
      <c r="I110" s="37">
        <f t="shared" si="13"/>
        <v>-5.82980676127276E-4</v>
      </c>
      <c r="J110" s="42">
        <v>931.68970000000002</v>
      </c>
      <c r="K110" s="44">
        <f t="shared" si="20"/>
        <v>8.762220417475497E-2</v>
      </c>
      <c r="L110" s="45">
        <f t="shared" si="14"/>
        <v>-7.2324278868052261E-6</v>
      </c>
      <c r="M110" s="18">
        <v>93.276399999999995</v>
      </c>
      <c r="N110" s="13">
        <f t="shared" si="15"/>
        <v>8.748227876436343E-2</v>
      </c>
      <c r="O110" s="11">
        <f t="shared" si="16"/>
        <v>-1.471578382783445E-4</v>
      </c>
      <c r="P110" s="76">
        <v>43928</v>
      </c>
      <c r="Q110">
        <v>92.41</v>
      </c>
      <c r="R110" s="13">
        <f t="shared" si="21"/>
        <v>6.7213304076683134E-2</v>
      </c>
      <c r="S110" s="11">
        <f t="shared" si="17"/>
        <v>-2.0416132525958641E-2</v>
      </c>
    </row>
    <row r="111" spans="1:19" ht="14.25" x14ac:dyDescent="0.45">
      <c r="A111" s="58">
        <v>43929</v>
      </c>
      <c r="B111" s="57">
        <v>12318.25</v>
      </c>
      <c r="C111" s="5">
        <f t="shared" si="11"/>
        <v>-4.941265422774288E-3</v>
      </c>
      <c r="D111" s="54">
        <v>57.904899999999998</v>
      </c>
      <c r="E111" s="5">
        <f t="shared" si="18"/>
        <v>-4.9353778261999048E-3</v>
      </c>
      <c r="F111" s="53">
        <f t="shared" si="12"/>
        <v>5.8875965743832026E-6</v>
      </c>
      <c r="G111" s="34">
        <v>80.794799999999995</v>
      </c>
      <c r="H111" s="5">
        <f t="shared" si="19"/>
        <v>-4.9166194546396147E-3</v>
      </c>
      <c r="I111" s="37">
        <f t="shared" si="13"/>
        <v>2.4645968134673346E-5</v>
      </c>
      <c r="J111" s="42">
        <v>927.08590000000004</v>
      </c>
      <c r="K111" s="44">
        <f t="shared" si="20"/>
        <v>-4.9413447417095968E-3</v>
      </c>
      <c r="L111" s="45">
        <f t="shared" si="14"/>
        <v>-7.9318935308769767E-8</v>
      </c>
      <c r="M111" s="18">
        <v>92.816599999999994</v>
      </c>
      <c r="N111" s="13">
        <f t="shared" si="15"/>
        <v>-4.9294355271001233E-3</v>
      </c>
      <c r="O111" s="11">
        <f t="shared" si="16"/>
        <v>1.1829895674164703E-5</v>
      </c>
      <c r="P111" s="76">
        <v>43929</v>
      </c>
      <c r="Q111">
        <v>92.82</v>
      </c>
      <c r="R111" s="13">
        <f t="shared" si="21"/>
        <v>4.4367492695596145E-3</v>
      </c>
      <c r="S111" s="11">
        <f t="shared" si="17"/>
        <v>9.3780146923339025E-3</v>
      </c>
    </row>
    <row r="112" spans="1:19" ht="14.25" x14ac:dyDescent="0.45">
      <c r="A112" s="58">
        <v>43930</v>
      </c>
      <c r="B112" s="57">
        <v>12829.57</v>
      </c>
      <c r="C112" s="5">
        <f t="shared" si="11"/>
        <v>4.1509142938323196E-2</v>
      </c>
      <c r="D112" s="54">
        <v>60.308599999999998</v>
      </c>
      <c r="E112" s="5">
        <f t="shared" si="18"/>
        <v>4.1511167448696096E-2</v>
      </c>
      <c r="F112" s="53">
        <f t="shared" si="12"/>
        <v>2.024510372899968E-6</v>
      </c>
      <c r="G112" s="34">
        <v>84.130200000000002</v>
      </c>
      <c r="H112" s="5">
        <f t="shared" si="19"/>
        <v>4.1282359755826059E-2</v>
      </c>
      <c r="I112" s="37">
        <f t="shared" si="13"/>
        <v>-2.2678318249713669E-4</v>
      </c>
      <c r="J112" s="42">
        <v>965.56590000000006</v>
      </c>
      <c r="K112" s="44">
        <f t="shared" si="20"/>
        <v>4.1506401941826532E-2</v>
      </c>
      <c r="L112" s="45">
        <f t="shared" si="14"/>
        <v>-2.7409964966640388E-6</v>
      </c>
      <c r="M112" s="18">
        <v>96.662700000000001</v>
      </c>
      <c r="N112" s="13">
        <f t="shared" si="15"/>
        <v>4.1437630768634159E-2</v>
      </c>
      <c r="O112" s="11">
        <f t="shared" si="16"/>
        <v>-7.1512169689036398E-5</v>
      </c>
      <c r="P112" s="76">
        <v>43930</v>
      </c>
      <c r="Q112">
        <v>96.23</v>
      </c>
      <c r="R112" s="13">
        <f t="shared" si="21"/>
        <v>3.673777203188977E-2</v>
      </c>
      <c r="S112" s="11">
        <f t="shared" si="17"/>
        <v>-4.7713709064334253E-3</v>
      </c>
    </row>
    <row r="113" spans="1:19" ht="14.25" x14ac:dyDescent="0.45">
      <c r="A113" s="58">
        <v>43934</v>
      </c>
      <c r="B113" s="57">
        <v>12663.31</v>
      </c>
      <c r="C113" s="5">
        <f t="shared" si="11"/>
        <v>-1.295912489662554E-2</v>
      </c>
      <c r="D113" s="54">
        <v>59.526499999999999</v>
      </c>
      <c r="E113" s="5">
        <f t="shared" si="18"/>
        <v>-1.2968299711815567E-2</v>
      </c>
      <c r="F113" s="53">
        <f t="shared" si="12"/>
        <v>-9.1748151900272745E-6</v>
      </c>
      <c r="G113" s="34">
        <v>83.043400000000005</v>
      </c>
      <c r="H113" s="5">
        <f t="shared" si="19"/>
        <v>-1.2918072226144717E-2</v>
      </c>
      <c r="I113" s="37">
        <f t="shared" si="13"/>
        <v>4.1052670480823394E-5</v>
      </c>
      <c r="J113" s="42">
        <v>953.048</v>
      </c>
      <c r="K113" s="44">
        <f t="shared" si="20"/>
        <v>-1.2964314501993091E-2</v>
      </c>
      <c r="L113" s="45">
        <f t="shared" si="14"/>
        <v>-5.1896053675504206E-6</v>
      </c>
      <c r="M113" s="18">
        <v>95.411500000000004</v>
      </c>
      <c r="N113" s="13">
        <f t="shared" si="15"/>
        <v>-1.2943979425362628E-2</v>
      </c>
      <c r="O113" s="11">
        <f t="shared" si="16"/>
        <v>1.5145471262911769E-5</v>
      </c>
      <c r="P113" s="76">
        <v>43934</v>
      </c>
      <c r="Q113">
        <v>95.62</v>
      </c>
      <c r="R113" s="13">
        <f t="shared" si="21"/>
        <v>-6.3389795282136063E-3</v>
      </c>
      <c r="S113" s="11">
        <f t="shared" si="17"/>
        <v>6.6201453684119338E-3</v>
      </c>
    </row>
    <row r="114" spans="1:19" ht="14.25" x14ac:dyDescent="0.45">
      <c r="A114" s="58">
        <v>43936</v>
      </c>
      <c r="B114" s="57">
        <v>12566.85</v>
      </c>
      <c r="C114" s="5">
        <f t="shared" si="11"/>
        <v>-7.6172817375551594E-3</v>
      </c>
      <c r="D114" s="54">
        <v>59.073099999999997</v>
      </c>
      <c r="E114" s="5">
        <f t="shared" si="18"/>
        <v>-7.6167757217373566E-3</v>
      </c>
      <c r="F114" s="53">
        <f t="shared" si="12"/>
        <v>5.0601581780274074E-7</v>
      </c>
      <c r="G114" s="34">
        <v>82.411100000000005</v>
      </c>
      <c r="H114" s="5">
        <f t="shared" si="19"/>
        <v>-7.6140909452165895E-3</v>
      </c>
      <c r="I114" s="37">
        <f t="shared" si="13"/>
        <v>3.1907923385698922E-6</v>
      </c>
      <c r="J114" s="42">
        <v>945.78589999999997</v>
      </c>
      <c r="K114" s="44">
        <f t="shared" si="20"/>
        <v>-7.6198680444217182E-3</v>
      </c>
      <c r="L114" s="45">
        <f t="shared" si="14"/>
        <v>-2.5863068665588074E-6</v>
      </c>
      <c r="M114" s="18">
        <v>94.685400000000001</v>
      </c>
      <c r="N114" s="13">
        <f t="shared" si="15"/>
        <v>-7.610193739748361E-3</v>
      </c>
      <c r="O114" s="11">
        <f t="shared" si="16"/>
        <v>7.0879978067983629E-6</v>
      </c>
      <c r="P114" s="76">
        <v>43936</v>
      </c>
      <c r="Q114">
        <v>95.2</v>
      </c>
      <c r="R114" s="13">
        <f t="shared" si="21"/>
        <v>-4.3923865300146137E-3</v>
      </c>
      <c r="S114" s="11">
        <f t="shared" si="17"/>
        <v>3.2248952075405457E-3</v>
      </c>
    </row>
    <row r="115" spans="1:19" ht="14.25" x14ac:dyDescent="0.45">
      <c r="A115" s="58">
        <v>43937</v>
      </c>
      <c r="B115" s="57">
        <v>12661.83</v>
      </c>
      <c r="C115" s="5">
        <f t="shared" si="11"/>
        <v>7.5579799233698175E-3</v>
      </c>
      <c r="D115" s="54">
        <v>59.519300000000001</v>
      </c>
      <c r="E115" s="5">
        <f t="shared" si="18"/>
        <v>7.5533533875826731E-3</v>
      </c>
      <c r="F115" s="53">
        <f t="shared" si="12"/>
        <v>-4.6265357871444479E-6</v>
      </c>
      <c r="G115" s="34">
        <v>83.030799999999999</v>
      </c>
      <c r="H115" s="5">
        <f t="shared" si="19"/>
        <v>7.5196181096963688E-3</v>
      </c>
      <c r="I115" s="37">
        <f t="shared" si="13"/>
        <v>-3.8361813673448708E-5</v>
      </c>
      <c r="J115" s="42">
        <v>952.93389999999999</v>
      </c>
      <c r="K115" s="44">
        <f t="shared" si="20"/>
        <v>7.5577358469818279E-3</v>
      </c>
      <c r="L115" s="45">
        <f t="shared" si="14"/>
        <v>-2.4407638798962239E-7</v>
      </c>
      <c r="M115" s="18">
        <v>95.400300000000001</v>
      </c>
      <c r="N115" s="13">
        <f t="shared" si="15"/>
        <v>7.5502664613551485E-3</v>
      </c>
      <c r="O115" s="11">
        <f t="shared" si="16"/>
        <v>-7.713462014669048E-6</v>
      </c>
      <c r="P115" s="76">
        <v>43937</v>
      </c>
      <c r="Q115">
        <v>95.68</v>
      </c>
      <c r="R115" s="13">
        <f t="shared" si="21"/>
        <v>5.0420168067226712E-3</v>
      </c>
      <c r="S115" s="11">
        <f t="shared" si="17"/>
        <v>-2.5159631166471463E-3</v>
      </c>
    </row>
    <row r="116" spans="1:19" ht="14.25" x14ac:dyDescent="0.45">
      <c r="A116" s="58">
        <v>43938</v>
      </c>
      <c r="B116" s="57">
        <v>13047.57</v>
      </c>
      <c r="C116" s="5">
        <f t="shared" si="11"/>
        <v>3.0464790634529004E-2</v>
      </c>
      <c r="D116" s="54">
        <v>61.332299999999996</v>
      </c>
      <c r="E116" s="5">
        <f t="shared" si="18"/>
        <v>3.0460707703215517E-2</v>
      </c>
      <c r="F116" s="53">
        <f t="shared" si="12"/>
        <v>-4.082931313487137E-6</v>
      </c>
      <c r="G116" s="34">
        <v>85.546400000000006</v>
      </c>
      <c r="H116" s="5">
        <f t="shared" si="19"/>
        <v>3.0297190921922956E-2</v>
      </c>
      <c r="I116" s="37">
        <f t="shared" si="13"/>
        <v>-1.67599712606048E-4</v>
      </c>
      <c r="J116" s="42">
        <v>981.96299999999997</v>
      </c>
      <c r="K116" s="44">
        <f t="shared" si="20"/>
        <v>3.0462868410914945E-2</v>
      </c>
      <c r="L116" s="45">
        <f t="shared" si="14"/>
        <v>-1.9222236140592486E-6</v>
      </c>
      <c r="M116" s="18">
        <v>98.303700000000006</v>
      </c>
      <c r="N116" s="13">
        <f t="shared" si="15"/>
        <v>3.0433866560167999E-2</v>
      </c>
      <c r="O116" s="11">
        <f t="shared" si="16"/>
        <v>-3.0924074361005083E-5</v>
      </c>
      <c r="P116" s="76">
        <v>43938</v>
      </c>
      <c r="Q116">
        <v>98.21</v>
      </c>
      <c r="R116" s="13">
        <f t="shared" si="21"/>
        <v>2.6442307692307487E-2</v>
      </c>
      <c r="S116" s="11">
        <f t="shared" si="17"/>
        <v>-4.0224829422215169E-3</v>
      </c>
    </row>
    <row r="117" spans="1:19" ht="14.25" x14ac:dyDescent="0.45">
      <c r="A117" s="58">
        <v>43941</v>
      </c>
      <c r="B117" s="57">
        <v>13040.65</v>
      </c>
      <c r="C117" s="5">
        <f t="shared" si="11"/>
        <v>-5.3036695721886407E-4</v>
      </c>
      <c r="D117" s="54">
        <v>61.299799999999998</v>
      </c>
      <c r="E117" s="5">
        <f t="shared" si="18"/>
        <v>-5.2990023201471281E-4</v>
      </c>
      <c r="F117" s="53">
        <f t="shared" si="12"/>
        <v>4.6672520415125263E-7</v>
      </c>
      <c r="G117" s="34">
        <v>85.500299999999996</v>
      </c>
      <c r="H117" s="5">
        <f t="shared" si="19"/>
        <v>-5.38888836935425E-4</v>
      </c>
      <c r="I117" s="37">
        <f t="shared" si="13"/>
        <v>-8.5218797165609317E-6</v>
      </c>
      <c r="J117" s="42">
        <v>981.44010000000003</v>
      </c>
      <c r="K117" s="44">
        <f t="shared" si="20"/>
        <v>-5.3250478887689745E-4</v>
      </c>
      <c r="L117" s="45">
        <f t="shared" si="14"/>
        <v>-2.1378316580333845E-6</v>
      </c>
      <c r="M117" s="18">
        <v>98.2517</v>
      </c>
      <c r="N117" s="13">
        <f t="shared" si="15"/>
        <v>-5.2897296846410313E-4</v>
      </c>
      <c r="O117" s="11">
        <f t="shared" si="16"/>
        <v>1.3939887547609331E-6</v>
      </c>
      <c r="P117" s="76">
        <v>43941</v>
      </c>
      <c r="Q117">
        <v>97.99</v>
      </c>
      <c r="R117" s="13">
        <f t="shared" si="21"/>
        <v>-2.2400977497200047E-3</v>
      </c>
      <c r="S117" s="11">
        <f t="shared" si="17"/>
        <v>-1.7097307925011407E-3</v>
      </c>
    </row>
    <row r="118" spans="1:19" ht="14.25" x14ac:dyDescent="0.45">
      <c r="A118" s="58">
        <v>43942</v>
      </c>
      <c r="B118" s="57">
        <v>12645.91</v>
      </c>
      <c r="C118" s="5">
        <f t="shared" si="11"/>
        <v>-3.0269963537093658E-2</v>
      </c>
      <c r="D118" s="54">
        <v>59.444400000000002</v>
      </c>
      <c r="E118" s="5">
        <f t="shared" si="18"/>
        <v>-3.0267635457211894E-2</v>
      </c>
      <c r="F118" s="53">
        <f t="shared" si="12"/>
        <v>2.328079881763756E-6</v>
      </c>
      <c r="G118" s="34">
        <v>82.919899999999998</v>
      </c>
      <c r="H118" s="5">
        <f t="shared" si="19"/>
        <v>-3.0180011064288581E-2</v>
      </c>
      <c r="I118" s="37">
        <f t="shared" si="13"/>
        <v>8.9952472805077122E-5</v>
      </c>
      <c r="J118" s="42">
        <v>951.72990000000004</v>
      </c>
      <c r="K118" s="44">
        <f t="shared" si="20"/>
        <v>-3.0272046149326881E-2</v>
      </c>
      <c r="L118" s="45">
        <f t="shared" si="14"/>
        <v>-2.0826122332229247E-6</v>
      </c>
      <c r="M118" s="18">
        <v>95.2804</v>
      </c>
      <c r="N118" s="13">
        <f t="shared" si="15"/>
        <v>-3.0241715919419154E-2</v>
      </c>
      <c r="O118" s="11">
        <f t="shared" si="16"/>
        <v>2.82476176745039E-5</v>
      </c>
      <c r="P118" s="76">
        <v>43942</v>
      </c>
      <c r="Q118">
        <v>95.6</v>
      </c>
      <c r="R118" s="13">
        <f t="shared" si="21"/>
        <v>-2.4390243902439046E-2</v>
      </c>
      <c r="S118" s="11">
        <f t="shared" si="17"/>
        <v>5.8797196346546121E-3</v>
      </c>
    </row>
    <row r="119" spans="1:19" ht="14.25" x14ac:dyDescent="0.45">
      <c r="A119" s="58">
        <v>43943</v>
      </c>
      <c r="B119" s="57">
        <v>12935.73</v>
      </c>
      <c r="C119" s="5">
        <f t="shared" si="11"/>
        <v>2.2918081814594649E-2</v>
      </c>
      <c r="D119" s="54">
        <v>60.806699999999999</v>
      </c>
      <c r="E119" s="5">
        <f t="shared" si="18"/>
        <v>2.2917213396047353E-2</v>
      </c>
      <c r="F119" s="53">
        <f t="shared" si="12"/>
        <v>-8.6841854729513557E-7</v>
      </c>
      <c r="G119" s="34">
        <v>84.813100000000006</v>
      </c>
      <c r="H119" s="5">
        <f t="shared" si="19"/>
        <v>2.2831672493575317E-2</v>
      </c>
      <c r="I119" s="37">
        <f t="shared" si="13"/>
        <v>-8.6409321019331742E-5</v>
      </c>
      <c r="J119" s="42">
        <v>973.54039999999998</v>
      </c>
      <c r="K119" s="44">
        <f t="shared" si="20"/>
        <v>2.2916690964526643E-2</v>
      </c>
      <c r="L119" s="45">
        <f t="shared" si="14"/>
        <v>-1.3908500680059888E-6</v>
      </c>
      <c r="M119" s="18">
        <v>97.4619</v>
      </c>
      <c r="N119" s="13">
        <f t="shared" si="15"/>
        <v>2.289557978346024E-2</v>
      </c>
      <c r="O119" s="11">
        <f t="shared" si="16"/>
        <v>-2.2502031134408185E-5</v>
      </c>
      <c r="P119" s="76">
        <v>43943</v>
      </c>
      <c r="Q119">
        <v>97.38</v>
      </c>
      <c r="R119" s="13">
        <f t="shared" si="21"/>
        <v>1.8619246861924621E-2</v>
      </c>
      <c r="S119" s="11">
        <f t="shared" si="17"/>
        <v>-4.2988349526700276E-3</v>
      </c>
    </row>
    <row r="120" spans="1:19" ht="14.25" x14ac:dyDescent="0.45">
      <c r="A120" s="58">
        <v>43944</v>
      </c>
      <c r="B120" s="57">
        <v>13113.97</v>
      </c>
      <c r="C120" s="5">
        <f t="shared" si="11"/>
        <v>1.3778889942817285E-2</v>
      </c>
      <c r="D120" s="54">
        <v>61.645699999999998</v>
      </c>
      <c r="E120" s="5">
        <f t="shared" si="18"/>
        <v>1.3797821621630568E-2</v>
      </c>
      <c r="F120" s="53">
        <f t="shared" si="12"/>
        <v>1.893167881328317E-5</v>
      </c>
      <c r="G120" s="34">
        <v>85.979399999999998</v>
      </c>
      <c r="H120" s="5">
        <f t="shared" si="19"/>
        <v>1.3751413401938972E-2</v>
      </c>
      <c r="I120" s="37">
        <f t="shared" si="13"/>
        <v>-2.7476540878312861E-5</v>
      </c>
      <c r="J120" s="42">
        <v>986.95320000000004</v>
      </c>
      <c r="K120" s="44">
        <f t="shared" si="20"/>
        <v>1.3777342984431007E-2</v>
      </c>
      <c r="L120" s="45">
        <f t="shared" si="14"/>
        <v>-1.5469583862781633E-6</v>
      </c>
      <c r="M120" s="18">
        <v>98.8035</v>
      </c>
      <c r="N120" s="13">
        <f t="shared" si="15"/>
        <v>1.3765379086596807E-2</v>
      </c>
      <c r="O120" s="11">
        <f t="shared" si="16"/>
        <v>-1.3510856220477763E-5</v>
      </c>
      <c r="P120" s="76">
        <v>43944</v>
      </c>
      <c r="Q120">
        <v>98.62</v>
      </c>
      <c r="R120" s="13">
        <f t="shared" si="21"/>
        <v>1.2733620866707929E-2</v>
      </c>
      <c r="S120" s="11">
        <f t="shared" si="17"/>
        <v>-1.0452690761093564E-3</v>
      </c>
    </row>
    <row r="121" spans="1:19" ht="14.25" x14ac:dyDescent="0.45">
      <c r="A121" s="58">
        <v>43945</v>
      </c>
      <c r="B121" s="57">
        <v>12889.39</v>
      </c>
      <c r="C121" s="5">
        <f t="shared" si="11"/>
        <v>-1.7125248875817123E-2</v>
      </c>
      <c r="D121" s="54">
        <v>60.59</v>
      </c>
      <c r="E121" s="5">
        <f t="shared" si="18"/>
        <v>-1.7125282055358237E-2</v>
      </c>
      <c r="F121" s="53">
        <f t="shared" si="12"/>
        <v>-3.3179541114591871E-8</v>
      </c>
      <c r="G121" s="34">
        <v>84.512100000000004</v>
      </c>
      <c r="H121" s="5">
        <f t="shared" si="19"/>
        <v>-1.7065715741212406E-2</v>
      </c>
      <c r="I121" s="37">
        <f t="shared" si="13"/>
        <v>5.9533134604716764E-5</v>
      </c>
      <c r="J121" s="42">
        <v>970.05160000000001</v>
      </c>
      <c r="K121" s="44">
        <f t="shared" si="20"/>
        <v>-1.7125026799649667E-2</v>
      </c>
      <c r="L121" s="45">
        <f t="shared" si="14"/>
        <v>2.2207616745539838E-7</v>
      </c>
      <c r="M121" s="18">
        <v>97.113100000000003</v>
      </c>
      <c r="N121" s="13">
        <f t="shared" si="15"/>
        <v>-1.7108705663260837E-2</v>
      </c>
      <c r="O121" s="11">
        <f t="shared" si="16"/>
        <v>1.654321255628588E-5</v>
      </c>
      <c r="P121" s="76">
        <v>43945</v>
      </c>
      <c r="Q121">
        <v>97.1</v>
      </c>
      <c r="R121" s="13">
        <f t="shared" si="21"/>
        <v>-1.5412695193672832E-2</v>
      </c>
      <c r="S121" s="11">
        <f t="shared" si="17"/>
        <v>1.712553682144291E-3</v>
      </c>
    </row>
    <row r="122" spans="1:19" ht="14.25" x14ac:dyDescent="0.45">
      <c r="A122" s="58">
        <v>43948</v>
      </c>
      <c r="B122" s="57">
        <v>13069.49</v>
      </c>
      <c r="C122" s="5">
        <f t="shared" si="11"/>
        <v>1.3972732611861494E-2</v>
      </c>
      <c r="D122" s="54">
        <v>61.436799999999998</v>
      </c>
      <c r="E122" s="5">
        <f t="shared" si="18"/>
        <v>1.3975903614457774E-2</v>
      </c>
      <c r="F122" s="53">
        <f t="shared" si="12"/>
        <v>3.1710025962805588E-6</v>
      </c>
      <c r="G122" s="34">
        <v>85.688500000000005</v>
      </c>
      <c r="H122" s="5">
        <f t="shared" si="19"/>
        <v>1.3919900227304716E-2</v>
      </c>
      <c r="I122" s="37">
        <f t="shared" si="13"/>
        <v>-5.2832384556777967E-5</v>
      </c>
      <c r="J122" s="42">
        <v>983.60239999999999</v>
      </c>
      <c r="K122" s="44">
        <f t="shared" si="20"/>
        <v>1.3969153805838852E-2</v>
      </c>
      <c r="L122" s="45">
        <f t="shared" si="14"/>
        <v>-3.5788060226416007E-6</v>
      </c>
      <c r="M122" s="18">
        <v>98.468900000000005</v>
      </c>
      <c r="N122" s="13">
        <f t="shared" si="15"/>
        <v>1.3961041301328025E-2</v>
      </c>
      <c r="O122" s="11">
        <f t="shared" si="16"/>
        <v>-1.1691310533468169E-5</v>
      </c>
      <c r="P122" s="76">
        <v>43948</v>
      </c>
      <c r="Q122">
        <v>98.43</v>
      </c>
      <c r="R122" s="13">
        <f t="shared" si="21"/>
        <v>1.3697219361483048E-2</v>
      </c>
      <c r="S122" s="11">
        <f t="shared" si="17"/>
        <v>-2.7551325037844521E-4</v>
      </c>
    </row>
    <row r="123" spans="1:19" ht="14.25" x14ac:dyDescent="0.45">
      <c r="A123" s="58">
        <v>43949</v>
      </c>
      <c r="B123" s="57">
        <v>13208.29</v>
      </c>
      <c r="C123" s="5">
        <f t="shared" si="11"/>
        <v>1.0620154267687587E-2</v>
      </c>
      <c r="D123" s="54">
        <v>62.089300000000001</v>
      </c>
      <c r="E123" s="5">
        <f t="shared" si="18"/>
        <v>1.0620670347413874E-2</v>
      </c>
      <c r="F123" s="53">
        <f t="shared" si="12"/>
        <v>5.1607972628708865E-7</v>
      </c>
      <c r="G123" s="34">
        <v>86.595799999999997</v>
      </c>
      <c r="H123" s="5">
        <f t="shared" si="19"/>
        <v>1.0588351995892031E-2</v>
      </c>
      <c r="I123" s="37">
        <f t="shared" si="13"/>
        <v>-3.1802271795555725E-5</v>
      </c>
      <c r="J123" s="42">
        <v>994.04740000000004</v>
      </c>
      <c r="K123" s="44">
        <f t="shared" si="20"/>
        <v>1.0619128216848628E-2</v>
      </c>
      <c r="L123" s="45">
        <f t="shared" si="14"/>
        <v>-1.026050838959236E-6</v>
      </c>
      <c r="M123" s="18">
        <v>99.514099999999999</v>
      </c>
      <c r="N123" s="13">
        <f t="shared" si="15"/>
        <v>1.0614518898860448E-2</v>
      </c>
      <c r="O123" s="11">
        <f t="shared" si="16"/>
        <v>-5.635368827139331E-6</v>
      </c>
      <c r="P123" s="76">
        <v>43949</v>
      </c>
      <c r="Q123">
        <v>99.35</v>
      </c>
      <c r="R123" s="13">
        <f t="shared" si="21"/>
        <v>9.3467438788985557E-3</v>
      </c>
      <c r="S123" s="11">
        <f t="shared" si="17"/>
        <v>-1.2734103887890313E-3</v>
      </c>
    </row>
    <row r="124" spans="1:19" ht="14.25" x14ac:dyDescent="0.45">
      <c r="A124" s="58">
        <v>43950</v>
      </c>
      <c r="B124" s="57">
        <v>13452.51</v>
      </c>
      <c r="C124" s="5">
        <f t="shared" si="11"/>
        <v>1.8489902932173674E-2</v>
      </c>
      <c r="D124" s="54">
        <v>63.237400000000001</v>
      </c>
      <c r="E124" s="5">
        <f t="shared" si="18"/>
        <v>1.849110877397564E-2</v>
      </c>
      <c r="F124" s="53">
        <f t="shared" si="12"/>
        <v>1.2058418019655903E-6</v>
      </c>
      <c r="G124" s="34">
        <v>88.192499999999995</v>
      </c>
      <c r="H124" s="5">
        <f t="shared" si="19"/>
        <v>1.8438538589631293E-2</v>
      </c>
      <c r="I124" s="37">
        <f t="shared" si="13"/>
        <v>-5.1364342542381536E-5</v>
      </c>
      <c r="J124" s="42">
        <v>1012.426</v>
      </c>
      <c r="K124" s="44">
        <f t="shared" si="20"/>
        <v>1.8488655571152757E-2</v>
      </c>
      <c r="L124" s="45">
        <f t="shared" si="14"/>
        <v>-1.2473610209173813E-6</v>
      </c>
      <c r="M124" s="18">
        <v>101.3524</v>
      </c>
      <c r="N124" s="13">
        <f t="shared" si="15"/>
        <v>1.8472759136644923E-2</v>
      </c>
      <c r="O124" s="11">
        <f t="shared" si="16"/>
        <v>-1.7143795528751227E-5</v>
      </c>
      <c r="P124" s="76">
        <v>43950</v>
      </c>
      <c r="Q124">
        <v>101.12</v>
      </c>
      <c r="R124" s="13">
        <f t="shared" si="21"/>
        <v>1.7815802717664919E-2</v>
      </c>
      <c r="S124" s="11">
        <f t="shared" si="17"/>
        <v>-6.741002145087549E-4</v>
      </c>
    </row>
    <row r="125" spans="1:19" ht="14.25" x14ac:dyDescent="0.45">
      <c r="A125" s="58">
        <v>43951</v>
      </c>
      <c r="B125" s="57">
        <v>13884.18</v>
      </c>
      <c r="C125" s="5">
        <f t="shared" si="11"/>
        <v>3.2088435541025362E-2</v>
      </c>
      <c r="D125" s="54">
        <v>65.267700000000005</v>
      </c>
      <c r="E125" s="5">
        <f t="shared" si="18"/>
        <v>3.2106000562958092E-2</v>
      </c>
      <c r="F125" s="53">
        <f t="shared" si="12"/>
        <v>1.7565021932730573E-5</v>
      </c>
      <c r="G125" s="34">
        <v>91.018600000000006</v>
      </c>
      <c r="H125" s="5">
        <f t="shared" si="19"/>
        <v>3.2044675000708844E-2</v>
      </c>
      <c r="I125" s="37">
        <f t="shared" si="13"/>
        <v>-4.3760540316517549E-5</v>
      </c>
      <c r="J125" s="42">
        <v>1044.9085</v>
      </c>
      <c r="K125" s="44">
        <f t="shared" si="20"/>
        <v>3.208382637348306E-2</v>
      </c>
      <c r="L125" s="45">
        <f t="shared" si="14"/>
        <v>-4.6091675423021172E-6</v>
      </c>
      <c r="M125" s="18">
        <v>104.6011</v>
      </c>
      <c r="N125" s="13">
        <f t="shared" si="15"/>
        <v>3.2053508353033555E-2</v>
      </c>
      <c r="O125" s="11">
        <f t="shared" si="16"/>
        <v>-3.4927187991806719E-5</v>
      </c>
      <c r="P125" s="76">
        <v>43951</v>
      </c>
      <c r="Q125">
        <v>104.18</v>
      </c>
      <c r="R125" s="13">
        <f t="shared" si="21"/>
        <v>3.0261075949367111E-2</v>
      </c>
      <c r="S125" s="11">
        <f t="shared" si="17"/>
        <v>-1.8273595916582508E-3</v>
      </c>
    </row>
    <row r="126" spans="1:19" ht="14.25" x14ac:dyDescent="0.45">
      <c r="A126" s="58">
        <v>43955</v>
      </c>
      <c r="B126" s="57">
        <v>13086.63</v>
      </c>
      <c r="C126" s="5">
        <f t="shared" si="11"/>
        <v>-5.7443075500317686E-2</v>
      </c>
      <c r="D126" s="54">
        <v>61.506399999999999</v>
      </c>
      <c r="E126" s="5">
        <f t="shared" si="18"/>
        <v>-5.762881180124324E-2</v>
      </c>
      <c r="F126" s="53">
        <f t="shared" si="12"/>
        <v>-1.8573630092555415E-4</v>
      </c>
      <c r="G126" s="34">
        <v>85.797700000000006</v>
      </c>
      <c r="H126" s="5">
        <f t="shared" si="19"/>
        <v>-5.7360803176493613E-2</v>
      </c>
      <c r="I126" s="37">
        <f t="shared" si="13"/>
        <v>8.2272323824073013E-5</v>
      </c>
      <c r="J126" s="42">
        <v>984.88900000000001</v>
      </c>
      <c r="K126" s="44">
        <f t="shared" si="20"/>
        <v>-5.743995766136456E-2</v>
      </c>
      <c r="L126" s="45">
        <f t="shared" si="14"/>
        <v>3.1178389531261175E-6</v>
      </c>
      <c r="M126" s="18">
        <v>98.599100000000007</v>
      </c>
      <c r="N126" s="13">
        <f t="shared" si="15"/>
        <v>-5.7379893710486796E-2</v>
      </c>
      <c r="O126" s="11">
        <f t="shared" si="16"/>
        <v>6.3181789830890622E-5</v>
      </c>
      <c r="P126" s="76">
        <v>43955</v>
      </c>
      <c r="Q126">
        <v>98.8</v>
      </c>
      <c r="R126" s="13">
        <f t="shared" si="21"/>
        <v>-5.164138990209266E-2</v>
      </c>
      <c r="S126" s="11">
        <f t="shared" si="17"/>
        <v>5.8016855982250259E-3</v>
      </c>
    </row>
    <row r="127" spans="1:19" ht="14.25" x14ac:dyDescent="0.45">
      <c r="A127" s="58">
        <v>43956</v>
      </c>
      <c r="B127" s="57">
        <v>12963.99</v>
      </c>
      <c r="C127" s="5">
        <f t="shared" si="11"/>
        <v>-9.371396608599758E-3</v>
      </c>
      <c r="D127" s="54">
        <v>60.929299999999998</v>
      </c>
      <c r="E127" s="5">
        <f t="shared" si="18"/>
        <v>-9.3827634197417575E-3</v>
      </c>
      <c r="F127" s="53">
        <f t="shared" si="12"/>
        <v>-1.1366811141999555E-5</v>
      </c>
      <c r="G127" s="34">
        <v>84.995699999999999</v>
      </c>
      <c r="H127" s="5">
        <f t="shared" si="19"/>
        <v>-9.3475699232031806E-3</v>
      </c>
      <c r="I127" s="37">
        <f t="shared" si="13"/>
        <v>2.3826685396577396E-5</v>
      </c>
      <c r="J127" s="42">
        <v>975.65940000000001</v>
      </c>
      <c r="K127" s="44">
        <f t="shared" si="20"/>
        <v>-9.3712083290604653E-3</v>
      </c>
      <c r="L127" s="45">
        <f t="shared" si="14"/>
        <v>1.8827953929267949E-7</v>
      </c>
      <c r="M127" s="18">
        <v>97.676199999999994</v>
      </c>
      <c r="N127" s="13">
        <f t="shared" si="15"/>
        <v>-9.3601260052070812E-3</v>
      </c>
      <c r="O127" s="11">
        <f t="shared" si="16"/>
        <v>1.1270603392676826E-5</v>
      </c>
      <c r="P127" s="76">
        <v>43956</v>
      </c>
      <c r="Q127">
        <v>97.65</v>
      </c>
      <c r="R127" s="13">
        <f t="shared" si="21"/>
        <v>-1.1639676113360253E-2</v>
      </c>
      <c r="S127" s="11">
        <f t="shared" si="17"/>
        <v>-2.2682795047604953E-3</v>
      </c>
    </row>
    <row r="128" spans="1:19" ht="14.25" x14ac:dyDescent="0.45">
      <c r="A128" s="58">
        <v>43957</v>
      </c>
      <c r="B128" s="57">
        <v>13055.99</v>
      </c>
      <c r="C128" s="5">
        <f t="shared" si="11"/>
        <v>7.0965806051994651E-3</v>
      </c>
      <c r="D128" s="54">
        <v>61.3613</v>
      </c>
      <c r="E128" s="5">
        <f t="shared" si="18"/>
        <v>7.0901848535926959E-3</v>
      </c>
      <c r="F128" s="53">
        <f t="shared" si="12"/>
        <v>-6.3957516067691955E-6</v>
      </c>
      <c r="G128" s="34">
        <v>85.597099999999998</v>
      </c>
      <c r="H128" s="5">
        <f t="shared" si="19"/>
        <v>7.0756520623984631E-3</v>
      </c>
      <c r="I128" s="37">
        <f t="shared" si="13"/>
        <v>-2.0928542801001981E-5</v>
      </c>
      <c r="J128" s="42">
        <v>982.58090000000004</v>
      </c>
      <c r="K128" s="44">
        <f t="shared" si="20"/>
        <v>7.0941765128282874E-3</v>
      </c>
      <c r="L128" s="45">
        <f t="shared" si="14"/>
        <v>-2.4040923711776685E-6</v>
      </c>
      <c r="M128" s="18">
        <v>98.368700000000004</v>
      </c>
      <c r="N128" s="13">
        <f t="shared" si="15"/>
        <v>7.0897516488153123E-3</v>
      </c>
      <c r="O128" s="11">
        <f t="shared" si="16"/>
        <v>-6.8289563841528178E-6</v>
      </c>
      <c r="P128" s="76">
        <v>43957</v>
      </c>
      <c r="Q128">
        <v>98.5</v>
      </c>
      <c r="R128" s="13">
        <f t="shared" si="21"/>
        <v>8.7045570916537418E-3</v>
      </c>
      <c r="S128" s="11">
        <f t="shared" si="17"/>
        <v>1.6079764864542767E-3</v>
      </c>
    </row>
    <row r="129" spans="1:19" ht="14.25" x14ac:dyDescent="0.45">
      <c r="A129" s="58">
        <v>43958</v>
      </c>
      <c r="B129" s="57">
        <v>12954.81</v>
      </c>
      <c r="C129" s="5">
        <f t="shared" si="11"/>
        <v>-7.7496995631890497E-3</v>
      </c>
      <c r="D129" s="54">
        <v>60.885899999999999</v>
      </c>
      <c r="E129" s="5">
        <f t="shared" si="18"/>
        <v>-7.747554240213339E-3</v>
      </c>
      <c r="F129" s="53">
        <f t="shared" si="12"/>
        <v>2.145322975710684E-6</v>
      </c>
      <c r="G129" s="34">
        <v>84.9358</v>
      </c>
      <c r="H129" s="5">
        <f t="shared" si="19"/>
        <v>-7.7257290258665456E-3</v>
      </c>
      <c r="I129" s="37">
        <f t="shared" si="13"/>
        <v>2.3970537322504093E-5</v>
      </c>
      <c r="J129" s="42">
        <v>974.96609999999998</v>
      </c>
      <c r="K129" s="44">
        <f t="shared" si="20"/>
        <v>-7.7497944444065991E-3</v>
      </c>
      <c r="L129" s="45">
        <f t="shared" si="14"/>
        <v>-9.4881217549414032E-8</v>
      </c>
      <c r="M129" s="18">
        <v>97.607600000000005</v>
      </c>
      <c r="N129" s="13">
        <f t="shared" si="15"/>
        <v>-7.7372172245846471E-3</v>
      </c>
      <c r="O129" s="11">
        <f t="shared" si="16"/>
        <v>1.2482338604402621E-5</v>
      </c>
      <c r="P129" s="76">
        <v>43958</v>
      </c>
      <c r="Q129">
        <v>97.6</v>
      </c>
      <c r="R129" s="13">
        <f t="shared" si="21"/>
        <v>-9.1370558375635236E-3</v>
      </c>
      <c r="S129" s="11">
        <f t="shared" si="17"/>
        <v>-1.3873562743744738E-3</v>
      </c>
    </row>
    <row r="130" spans="1:19" ht="14.25" x14ac:dyDescent="0.45">
      <c r="A130" s="58">
        <v>43959</v>
      </c>
      <c r="B130" s="57">
        <v>13028.62</v>
      </c>
      <c r="C130" s="5">
        <f t="shared" si="11"/>
        <v>5.6974976861876581E-3</v>
      </c>
      <c r="D130" s="54">
        <v>61.232700000000001</v>
      </c>
      <c r="E130" s="5">
        <f t="shared" si="18"/>
        <v>5.6959000359688705E-3</v>
      </c>
      <c r="F130" s="53">
        <f t="shared" si="12"/>
        <v>-1.5976502187875496E-6</v>
      </c>
      <c r="G130" s="34">
        <v>85.417199999999994</v>
      </c>
      <c r="H130" s="5">
        <f t="shared" si="19"/>
        <v>5.6678102755256532E-3</v>
      </c>
      <c r="I130" s="37">
        <f t="shared" si="13"/>
        <v>-2.9687410662004865E-5</v>
      </c>
      <c r="J130" s="42">
        <v>980.51760000000002</v>
      </c>
      <c r="K130" s="44">
        <f t="shared" si="20"/>
        <v>5.6940441313806378E-3</v>
      </c>
      <c r="L130" s="45">
        <f t="shared" si="14"/>
        <v>-3.4535548070202537E-6</v>
      </c>
      <c r="M130" s="18">
        <v>98.162599999999998</v>
      </c>
      <c r="N130" s="13">
        <f t="shared" si="15"/>
        <v>5.6860326449987841E-3</v>
      </c>
      <c r="O130" s="11">
        <f t="shared" si="16"/>
        <v>-1.1465041188873926E-5</v>
      </c>
      <c r="P130" s="76">
        <v>43959</v>
      </c>
      <c r="Q130">
        <v>98.12</v>
      </c>
      <c r="R130" s="13">
        <f t="shared" si="21"/>
        <v>5.3278688524591722E-3</v>
      </c>
      <c r="S130" s="11">
        <f t="shared" si="17"/>
        <v>-3.6962883372848587E-4</v>
      </c>
    </row>
    <row r="131" spans="1:19" ht="14.25" x14ac:dyDescent="0.45">
      <c r="A131" s="58">
        <v>43962</v>
      </c>
      <c r="B131" s="57">
        <v>13011.35</v>
      </c>
      <c r="C131" s="5">
        <f t="shared" si="11"/>
        <v>-1.32554330389556E-3</v>
      </c>
      <c r="D131" s="54">
        <v>61.1509</v>
      </c>
      <c r="E131" s="5">
        <f t="shared" si="18"/>
        <v>-1.3358875241497037E-3</v>
      </c>
      <c r="F131" s="53">
        <f t="shared" si="12"/>
        <v>-1.0344220254143721E-5</v>
      </c>
      <c r="G131" s="34">
        <v>85.303799999999995</v>
      </c>
      <c r="H131" s="5">
        <f t="shared" si="19"/>
        <v>-1.3276014666835367E-3</v>
      </c>
      <c r="I131" s="37">
        <f t="shared" si="13"/>
        <v>-2.0581627879767694E-6</v>
      </c>
      <c r="J131" s="42">
        <v>979.21420000000001</v>
      </c>
      <c r="K131" s="44">
        <f t="shared" si="20"/>
        <v>-1.3292979136733107E-3</v>
      </c>
      <c r="L131" s="45">
        <f t="shared" si="14"/>
        <v>-3.7546097777507725E-6</v>
      </c>
      <c r="M131" s="18">
        <v>98.032799999999995</v>
      </c>
      <c r="N131" s="13">
        <f t="shared" si="15"/>
        <v>-1.3222958642089555E-3</v>
      </c>
      <c r="O131" s="11">
        <f t="shared" si="16"/>
        <v>3.2474396866044586E-6</v>
      </c>
      <c r="P131" s="76">
        <v>43962</v>
      </c>
      <c r="Q131">
        <v>98.21</v>
      </c>
      <c r="R131" s="13">
        <f t="shared" si="21"/>
        <v>9.1724419078675901E-4</v>
      </c>
      <c r="S131" s="11">
        <f t="shared" si="17"/>
        <v>2.242787494682319E-3</v>
      </c>
    </row>
    <row r="132" spans="1:19" ht="14.25" x14ac:dyDescent="0.45">
      <c r="A132" s="58">
        <v>43963</v>
      </c>
      <c r="B132" s="57">
        <v>12951.29</v>
      </c>
      <c r="C132" s="5">
        <f t="shared" ref="C132:C195" si="22">B132/B131-1</f>
        <v>-4.6159699031999013E-3</v>
      </c>
      <c r="D132" s="54">
        <v>60.869100000000003</v>
      </c>
      <c r="E132" s="5">
        <f t="shared" si="18"/>
        <v>-4.6082723230564948E-3</v>
      </c>
      <c r="F132" s="53">
        <f t="shared" ref="F132:F195" si="23">E132-C132</f>
        <v>7.6975801434064905E-6</v>
      </c>
      <c r="G132" s="34">
        <v>84.911299999999997</v>
      </c>
      <c r="H132" s="5">
        <f t="shared" si="19"/>
        <v>-4.6012018221931461E-3</v>
      </c>
      <c r="I132" s="37">
        <f t="shared" ref="I132:I195" si="24">H132-C132</f>
        <v>1.4768081006755196E-5</v>
      </c>
      <c r="J132" s="42">
        <v>974.69640000000004</v>
      </c>
      <c r="K132" s="44">
        <f t="shared" si="20"/>
        <v>-4.6136994336887227E-3</v>
      </c>
      <c r="L132" s="45">
        <f t="shared" ref="L132:L195" si="25">K132-C132</f>
        <v>2.2704695111785966E-6</v>
      </c>
      <c r="M132" s="18">
        <v>97.577399999999997</v>
      </c>
      <c r="N132" s="13">
        <f t="shared" ref="N132:N195" si="26">M132/M131-1</f>
        <v>-4.6453839939285535E-3</v>
      </c>
      <c r="O132" s="11">
        <f t="shared" ref="O132:O195" si="27">N132-C132</f>
        <v>-2.9414090728652198E-5</v>
      </c>
      <c r="P132" s="76">
        <v>43963</v>
      </c>
      <c r="Q132">
        <v>97.96</v>
      </c>
      <c r="R132" s="13">
        <f t="shared" si="21"/>
        <v>-2.5455656246817782E-3</v>
      </c>
      <c r="S132" s="11">
        <f t="shared" ref="S132:S195" si="28">R132-C132</f>
        <v>2.0704042785181231E-3</v>
      </c>
    </row>
    <row r="133" spans="1:19" ht="14.25" x14ac:dyDescent="0.45">
      <c r="A133" s="58">
        <v>43964</v>
      </c>
      <c r="B133" s="57">
        <v>13214.58</v>
      </c>
      <c r="C133" s="5">
        <f t="shared" si="22"/>
        <v>2.0329249055499377E-2</v>
      </c>
      <c r="D133" s="54">
        <v>62.106499999999997</v>
      </c>
      <c r="E133" s="5">
        <f t="shared" ref="E133:E196" si="29">D133/D132-1</f>
        <v>2.0328869656360826E-2</v>
      </c>
      <c r="F133" s="53">
        <f t="shared" si="23"/>
        <v>-3.7939913855034035E-7</v>
      </c>
      <c r="G133" s="34">
        <v>86.640600000000006</v>
      </c>
      <c r="H133" s="5">
        <f t="shared" ref="H133:H196" si="30">G133/G132-1</f>
        <v>2.0365958358899316E-2</v>
      </c>
      <c r="I133" s="37">
        <f t="shared" si="24"/>
        <v>3.6709303399939941E-5</v>
      </c>
      <c r="J133" s="42">
        <v>994.50729999999999</v>
      </c>
      <c r="K133" s="44">
        <f t="shared" ref="K133:K196" si="31">J133/J132-1</f>
        <v>2.0325200749689687E-2</v>
      </c>
      <c r="L133" s="45">
        <f t="shared" si="25"/>
        <v>-4.0483058096896229E-6</v>
      </c>
      <c r="M133" s="18">
        <v>99.558300000000003</v>
      </c>
      <c r="N133" s="13">
        <f t="shared" si="26"/>
        <v>2.030080735908113E-2</v>
      </c>
      <c r="O133" s="11">
        <f t="shared" si="27"/>
        <v>-2.8441696418246565E-5</v>
      </c>
      <c r="P133" s="76">
        <v>43964</v>
      </c>
      <c r="Q133">
        <v>99.69</v>
      </c>
      <c r="R133" s="13">
        <f t="shared" ref="R133:R196" si="32">Q133/Q132-1</f>
        <v>1.7660269497754122E-2</v>
      </c>
      <c r="S133" s="11">
        <f t="shared" si="28"/>
        <v>-2.6689795577452546E-3</v>
      </c>
    </row>
    <row r="134" spans="1:19" ht="14.25" x14ac:dyDescent="0.45">
      <c r="A134" s="58">
        <v>43965</v>
      </c>
      <c r="B134" s="57">
        <v>12875.51</v>
      </c>
      <c r="C134" s="5">
        <f t="shared" si="22"/>
        <v>-2.5658779923387609E-2</v>
      </c>
      <c r="D134" s="54">
        <v>60.512500000000003</v>
      </c>
      <c r="E134" s="5">
        <f t="shared" si="29"/>
        <v>-2.5665590558154094E-2</v>
      </c>
      <c r="F134" s="53">
        <f t="shared" si="23"/>
        <v>-6.8106347664853573E-6</v>
      </c>
      <c r="G134" s="34">
        <v>84.397900000000007</v>
      </c>
      <c r="H134" s="5">
        <f t="shared" si="30"/>
        <v>-2.5885093131857384E-2</v>
      </c>
      <c r="I134" s="37">
        <f t="shared" si="24"/>
        <v>-2.2631320846977498E-4</v>
      </c>
      <c r="J134" s="42">
        <v>968.99090000000001</v>
      </c>
      <c r="K134" s="44">
        <f t="shared" si="31"/>
        <v>-2.5657328005535995E-2</v>
      </c>
      <c r="L134" s="45">
        <f t="shared" si="25"/>
        <v>1.4519178516136932E-6</v>
      </c>
      <c r="M134" s="18">
        <v>97.009100000000004</v>
      </c>
      <c r="N134" s="13">
        <f t="shared" si="26"/>
        <v>-2.5605097716614234E-2</v>
      </c>
      <c r="O134" s="11">
        <f t="shared" si="27"/>
        <v>5.368220677337554E-5</v>
      </c>
      <c r="P134" s="76">
        <v>43965</v>
      </c>
      <c r="Q134">
        <v>97.42</v>
      </c>
      <c r="R134" s="13">
        <f t="shared" si="32"/>
        <v>-2.277058882535854E-2</v>
      </c>
      <c r="S134" s="11">
        <f t="shared" si="28"/>
        <v>2.8881910980290693E-3</v>
      </c>
    </row>
    <row r="135" spans="1:19" ht="14.25" x14ac:dyDescent="0.45">
      <c r="A135" s="58">
        <v>43966</v>
      </c>
      <c r="B135" s="57">
        <v>12867.16</v>
      </c>
      <c r="C135" s="5">
        <f t="shared" si="22"/>
        <v>-6.4851800045206964E-4</v>
      </c>
      <c r="D135" s="54">
        <v>60.472900000000003</v>
      </c>
      <c r="E135" s="5">
        <f t="shared" si="29"/>
        <v>-6.5441024581702756E-4</v>
      </c>
      <c r="F135" s="53">
        <f t="shared" si="23"/>
        <v>-5.8922453649579154E-6</v>
      </c>
      <c r="G135" s="34">
        <v>84.351799999999997</v>
      </c>
      <c r="H135" s="5">
        <f t="shared" si="30"/>
        <v>-5.462221216405716E-4</v>
      </c>
      <c r="I135" s="37">
        <f t="shared" si="24"/>
        <v>1.0229587881149804E-4</v>
      </c>
      <c r="J135" s="42">
        <v>968.36239999999998</v>
      </c>
      <c r="K135" s="44">
        <f t="shared" si="31"/>
        <v>-6.4861290235029845E-4</v>
      </c>
      <c r="L135" s="45">
        <f t="shared" si="25"/>
        <v>-9.4901898228805237E-8</v>
      </c>
      <c r="M135" s="18">
        <v>96.946299999999994</v>
      </c>
      <c r="N135" s="13">
        <f t="shared" si="26"/>
        <v>-6.473619485183324E-4</v>
      </c>
      <c r="O135" s="11">
        <f t="shared" si="27"/>
        <v>1.1560519337372455E-6</v>
      </c>
      <c r="P135" s="76">
        <v>43966</v>
      </c>
      <c r="Q135">
        <v>97.08</v>
      </c>
      <c r="R135" s="13">
        <f t="shared" si="32"/>
        <v>-3.4900431122972808E-3</v>
      </c>
      <c r="S135" s="11">
        <f t="shared" si="28"/>
        <v>-2.8415251118452112E-3</v>
      </c>
    </row>
    <row r="136" spans="1:19" ht="14.25" x14ac:dyDescent="0.45">
      <c r="A136" s="58">
        <v>43969</v>
      </c>
      <c r="B136" s="57">
        <v>12425.57</v>
      </c>
      <c r="C136" s="5">
        <f t="shared" si="22"/>
        <v>-3.4319150457443603E-2</v>
      </c>
      <c r="D136" s="54">
        <v>58.396599999999999</v>
      </c>
      <c r="E136" s="5">
        <f t="shared" si="29"/>
        <v>-3.4334387800155186E-2</v>
      </c>
      <c r="F136" s="53">
        <f t="shared" si="23"/>
        <v>-1.5237342711582613E-5</v>
      </c>
      <c r="G136" s="34">
        <v>81.4619</v>
      </c>
      <c r="H136" s="5">
        <f t="shared" si="30"/>
        <v>-3.4260086921678035E-2</v>
      </c>
      <c r="I136" s="37">
        <f t="shared" si="24"/>
        <v>5.9063535765568886E-5</v>
      </c>
      <c r="J136" s="42">
        <v>935.13019999999995</v>
      </c>
      <c r="K136" s="44">
        <f t="shared" si="31"/>
        <v>-3.4317937168977242E-2</v>
      </c>
      <c r="L136" s="45">
        <f t="shared" si="25"/>
        <v>1.2132884663618171E-6</v>
      </c>
      <c r="M136" s="18">
        <v>93.622299999999996</v>
      </c>
      <c r="N136" s="13">
        <f t="shared" si="26"/>
        <v>-3.4287022815723711E-2</v>
      </c>
      <c r="O136" s="11">
        <f t="shared" si="27"/>
        <v>3.2127641719892353E-5</v>
      </c>
      <c r="P136" s="76">
        <v>43969</v>
      </c>
      <c r="Q136">
        <v>93.93</v>
      </c>
      <c r="R136" s="13">
        <f t="shared" si="32"/>
        <v>-3.2447466007416437E-2</v>
      </c>
      <c r="S136" s="11">
        <f t="shared" si="28"/>
        <v>1.8716844500271668E-3</v>
      </c>
    </row>
    <row r="137" spans="1:19" ht="14.25" x14ac:dyDescent="0.45">
      <c r="A137" s="58">
        <v>43970</v>
      </c>
      <c r="B137" s="57">
        <v>12504.22</v>
      </c>
      <c r="C137" s="5">
        <f t="shared" si="22"/>
        <v>6.3296895031776934E-3</v>
      </c>
      <c r="D137" s="54">
        <v>58.765300000000003</v>
      </c>
      <c r="E137" s="5">
        <f t="shared" si="29"/>
        <v>6.3137237441905913E-3</v>
      </c>
      <c r="F137" s="53">
        <f t="shared" si="23"/>
        <v>-1.5965758987102063E-5</v>
      </c>
      <c r="G137" s="34">
        <v>81.959000000000003</v>
      </c>
      <c r="H137" s="5">
        <f t="shared" si="30"/>
        <v>6.1022392063039277E-3</v>
      </c>
      <c r="I137" s="37">
        <f t="shared" si="24"/>
        <v>-2.2745029687376572E-4</v>
      </c>
      <c r="J137" s="42">
        <v>941.04899999999998</v>
      </c>
      <c r="K137" s="44">
        <f t="shared" si="31"/>
        <v>6.3293860042163974E-3</v>
      </c>
      <c r="L137" s="45">
        <f t="shared" si="25"/>
        <v>-3.034989612960004E-7</v>
      </c>
      <c r="M137" s="18">
        <v>94.214299999999994</v>
      </c>
      <c r="N137" s="13">
        <f t="shared" si="26"/>
        <v>6.3232798168812998E-3</v>
      </c>
      <c r="O137" s="11">
        <f t="shared" si="27"/>
        <v>-6.4096862963936019E-6</v>
      </c>
      <c r="P137" s="76">
        <v>43970</v>
      </c>
      <c r="Q137">
        <v>94.34</v>
      </c>
      <c r="R137" s="13">
        <f t="shared" si="32"/>
        <v>4.3649526242945935E-3</v>
      </c>
      <c r="S137" s="11">
        <f t="shared" si="28"/>
        <v>-1.9647368788830999E-3</v>
      </c>
    </row>
    <row r="138" spans="1:19" ht="14.25" x14ac:dyDescent="0.45">
      <c r="A138" s="58">
        <v>43971</v>
      </c>
      <c r="B138" s="57">
        <v>12768.2</v>
      </c>
      <c r="C138" s="5">
        <f t="shared" si="22"/>
        <v>2.1111272834291261E-2</v>
      </c>
      <c r="D138" s="54">
        <v>60.0062</v>
      </c>
      <c r="E138" s="5">
        <f t="shared" si="29"/>
        <v>2.1116202929279737E-2</v>
      </c>
      <c r="F138" s="53">
        <f t="shared" si="23"/>
        <v>4.9300949884756307E-6</v>
      </c>
      <c r="G138" s="34">
        <v>83.6995</v>
      </c>
      <c r="H138" s="5">
        <f t="shared" si="30"/>
        <v>2.1236227870032653E-2</v>
      </c>
      <c r="I138" s="37">
        <f t="shared" si="24"/>
        <v>1.24955035741392E-4</v>
      </c>
      <c r="J138" s="42">
        <v>960.92139999999995</v>
      </c>
      <c r="K138" s="44">
        <f t="shared" si="31"/>
        <v>2.1117285072296932E-2</v>
      </c>
      <c r="L138" s="45">
        <f t="shared" si="25"/>
        <v>6.0122380056704117E-6</v>
      </c>
      <c r="M138" s="18">
        <v>96.2029</v>
      </c>
      <c r="N138" s="13">
        <f t="shared" si="26"/>
        <v>2.1107199225595341E-2</v>
      </c>
      <c r="O138" s="11">
        <f t="shared" si="27"/>
        <v>-4.0736086959203277E-6</v>
      </c>
      <c r="P138" s="76">
        <v>43971</v>
      </c>
      <c r="Q138">
        <v>96.25</v>
      </c>
      <c r="R138" s="13">
        <f t="shared" si="32"/>
        <v>2.0245919016323999E-2</v>
      </c>
      <c r="S138" s="11">
        <f t="shared" si="28"/>
        <v>-8.6535381796726263E-4</v>
      </c>
    </row>
    <row r="139" spans="1:19" ht="14.25" x14ac:dyDescent="0.45">
      <c r="A139" s="58">
        <v>43972</v>
      </c>
      <c r="B139" s="57">
        <v>12824.12</v>
      </c>
      <c r="C139" s="5">
        <f t="shared" si="22"/>
        <v>4.3796306448833366E-3</v>
      </c>
      <c r="D139" s="54">
        <v>60.268799999999999</v>
      </c>
      <c r="E139" s="5">
        <f t="shared" si="29"/>
        <v>4.3762144578394224E-3</v>
      </c>
      <c r="F139" s="53">
        <f t="shared" si="23"/>
        <v>-3.4161870439142206E-6</v>
      </c>
      <c r="G139" s="34">
        <v>84.063500000000005</v>
      </c>
      <c r="H139" s="5">
        <f t="shared" si="30"/>
        <v>4.3488909730644565E-3</v>
      </c>
      <c r="I139" s="37">
        <f t="shared" si="24"/>
        <v>-3.0739671818880154E-5</v>
      </c>
      <c r="J139" s="42">
        <v>965.12860000000001</v>
      </c>
      <c r="K139" s="44">
        <f t="shared" si="31"/>
        <v>4.3782977463089345E-3</v>
      </c>
      <c r="L139" s="45">
        <f t="shared" si="25"/>
        <v>-1.3328985744021082E-6</v>
      </c>
      <c r="M139" s="18">
        <v>96.623900000000006</v>
      </c>
      <c r="N139" s="13">
        <f t="shared" si="26"/>
        <v>4.3761674544116058E-3</v>
      </c>
      <c r="O139" s="11">
        <f t="shared" si="27"/>
        <v>-3.4631904717308259E-6</v>
      </c>
      <c r="P139" s="76">
        <v>43972</v>
      </c>
      <c r="Q139">
        <v>96.69</v>
      </c>
      <c r="R139" s="13">
        <f t="shared" si="32"/>
        <v>4.5714285714284486E-3</v>
      </c>
      <c r="S139" s="11">
        <f t="shared" si="28"/>
        <v>1.9179792654511196E-4</v>
      </c>
    </row>
    <row r="140" spans="1:19" ht="14.25" x14ac:dyDescent="0.45">
      <c r="A140" s="58">
        <v>43973</v>
      </c>
      <c r="B140" s="57">
        <v>12729.74</v>
      </c>
      <c r="C140" s="5">
        <f t="shared" si="22"/>
        <v>-7.359569311578551E-3</v>
      </c>
      <c r="D140" s="54">
        <v>59.824800000000003</v>
      </c>
      <c r="E140" s="5">
        <f t="shared" si="29"/>
        <v>-7.3669958585536044E-3</v>
      </c>
      <c r="F140" s="53">
        <f t="shared" si="23"/>
        <v>-7.4265469750534052E-6</v>
      </c>
      <c r="G140" s="34">
        <v>83.447100000000006</v>
      </c>
      <c r="H140" s="5">
        <f t="shared" si="30"/>
        <v>-7.3325521778179192E-3</v>
      </c>
      <c r="I140" s="37">
        <f t="shared" si="24"/>
        <v>2.7017133760631751E-5</v>
      </c>
      <c r="J140" s="42">
        <v>958.0249</v>
      </c>
      <c r="K140" s="44">
        <f t="shared" si="31"/>
        <v>-7.3603662765769906E-3</v>
      </c>
      <c r="L140" s="45">
        <f t="shared" si="25"/>
        <v>-7.9696499843961988E-7</v>
      </c>
      <c r="M140" s="18">
        <v>95.9131</v>
      </c>
      <c r="N140" s="13">
        <f t="shared" si="26"/>
        <v>-7.3563580025232111E-3</v>
      </c>
      <c r="O140" s="11">
        <f t="shared" si="27"/>
        <v>3.2113090553398393E-6</v>
      </c>
      <c r="P140" s="76">
        <v>43973</v>
      </c>
      <c r="Q140">
        <v>96.11</v>
      </c>
      <c r="R140" s="13">
        <f t="shared" si="32"/>
        <v>-5.9985520736374198E-3</v>
      </c>
      <c r="S140" s="11">
        <f t="shared" si="28"/>
        <v>1.3610172379411312E-3</v>
      </c>
    </row>
    <row r="141" spans="1:19" ht="14.25" x14ac:dyDescent="0.45">
      <c r="A141" s="58">
        <v>43977</v>
      </c>
      <c r="B141" s="57">
        <v>12715.39</v>
      </c>
      <c r="C141" s="5">
        <f t="shared" si="22"/>
        <v>-1.1272814684353261E-3</v>
      </c>
      <c r="D141" s="54">
        <v>59.756500000000003</v>
      </c>
      <c r="E141" s="5">
        <f t="shared" si="29"/>
        <v>-1.1416670009761765E-3</v>
      </c>
      <c r="F141" s="53">
        <f t="shared" si="23"/>
        <v>-1.4385532540850399E-5</v>
      </c>
      <c r="G141" s="34">
        <v>83.352400000000003</v>
      </c>
      <c r="H141" s="5">
        <f t="shared" si="30"/>
        <v>-1.1348507018219545E-3</v>
      </c>
      <c r="I141" s="37">
        <f t="shared" si="24"/>
        <v>-7.5692333866284045E-6</v>
      </c>
      <c r="J141" s="42">
        <v>956.94269999999995</v>
      </c>
      <c r="K141" s="44">
        <f t="shared" si="31"/>
        <v>-1.129615733369782E-3</v>
      </c>
      <c r="L141" s="45">
        <f t="shared" si="25"/>
        <v>-2.3342649344559874E-6</v>
      </c>
      <c r="M141" s="18">
        <v>95.8048</v>
      </c>
      <c r="N141" s="13">
        <f t="shared" si="26"/>
        <v>-1.1291471133766384E-3</v>
      </c>
      <c r="O141" s="11">
        <f t="shared" si="27"/>
        <v>-1.865644941312361E-6</v>
      </c>
      <c r="P141" s="76">
        <v>43977</v>
      </c>
      <c r="Q141">
        <v>96.21</v>
      </c>
      <c r="R141" s="13">
        <f t="shared" si="32"/>
        <v>1.0404744563521362E-3</v>
      </c>
      <c r="S141" s="11">
        <f t="shared" si="28"/>
        <v>2.1677559247874623E-3</v>
      </c>
    </row>
    <row r="142" spans="1:19" ht="14.25" x14ac:dyDescent="0.45">
      <c r="A142" s="58">
        <v>43978</v>
      </c>
      <c r="B142" s="57">
        <v>13117.99</v>
      </c>
      <c r="C142" s="5">
        <f t="shared" si="22"/>
        <v>3.1662418533761061E-2</v>
      </c>
      <c r="D142" s="54">
        <v>61.648299999999999</v>
      </c>
      <c r="E142" s="5">
        <f t="shared" si="29"/>
        <v>3.1658480667374977E-2</v>
      </c>
      <c r="F142" s="53">
        <f t="shared" si="23"/>
        <v>-3.9378663860833996E-6</v>
      </c>
      <c r="G142" s="34">
        <v>85.978800000000007</v>
      </c>
      <c r="H142" s="5">
        <f t="shared" si="30"/>
        <v>3.1509590605669491E-2</v>
      </c>
      <c r="I142" s="37">
        <f t="shared" si="24"/>
        <v>-1.5282792809157009E-4</v>
      </c>
      <c r="J142" s="42">
        <v>987.2405</v>
      </c>
      <c r="K142" s="44">
        <f t="shared" si="31"/>
        <v>3.1661038847989653E-2</v>
      </c>
      <c r="L142" s="45">
        <f t="shared" si="25"/>
        <v>-1.3796857714076793E-6</v>
      </c>
      <c r="M142" s="18">
        <v>98.835400000000007</v>
      </c>
      <c r="N142" s="13">
        <f t="shared" si="26"/>
        <v>3.1633070576839728E-2</v>
      </c>
      <c r="O142" s="11">
        <f t="shared" si="27"/>
        <v>-2.9347956921332852E-5</v>
      </c>
      <c r="P142" s="76">
        <v>43978</v>
      </c>
      <c r="Q142">
        <v>98.6</v>
      </c>
      <c r="R142" s="13">
        <f t="shared" si="32"/>
        <v>2.4841492568340007E-2</v>
      </c>
      <c r="S142" s="11">
        <f t="shared" si="28"/>
        <v>-6.8209259654210541E-3</v>
      </c>
    </row>
    <row r="143" spans="1:19" ht="14.25" x14ac:dyDescent="0.45">
      <c r="A143" s="58">
        <v>43979</v>
      </c>
      <c r="B143" s="57">
        <v>13364.65</v>
      </c>
      <c r="C143" s="5">
        <f t="shared" si="22"/>
        <v>1.8803185549005619E-2</v>
      </c>
      <c r="D143" s="54">
        <v>62.807699999999997</v>
      </c>
      <c r="E143" s="5">
        <f t="shared" si="29"/>
        <v>1.8806682422710663E-2</v>
      </c>
      <c r="F143" s="53">
        <f t="shared" si="23"/>
        <v>3.4968737050444787E-6</v>
      </c>
      <c r="G143" s="34">
        <v>87.588800000000006</v>
      </c>
      <c r="H143" s="5">
        <f t="shared" si="30"/>
        <v>1.8725546297459372E-2</v>
      </c>
      <c r="I143" s="37">
        <f t="shared" si="24"/>
        <v>-7.7639251546246513E-5</v>
      </c>
      <c r="J143" s="42">
        <v>1005.8031</v>
      </c>
      <c r="K143" s="44">
        <f t="shared" si="31"/>
        <v>1.8802510634440051E-2</v>
      </c>
      <c r="L143" s="45">
        <f t="shared" si="25"/>
        <v>-6.7491456556822982E-7</v>
      </c>
      <c r="M143" s="18">
        <v>100.6922</v>
      </c>
      <c r="N143" s="13">
        <f t="shared" si="26"/>
        <v>1.8786790967608713E-2</v>
      </c>
      <c r="O143" s="11">
        <f t="shared" si="27"/>
        <v>-1.639458139690575E-5</v>
      </c>
      <c r="P143" s="76">
        <v>43979</v>
      </c>
      <c r="Q143">
        <v>100.37</v>
      </c>
      <c r="R143" s="13">
        <f t="shared" si="32"/>
        <v>1.7951318458417909E-2</v>
      </c>
      <c r="S143" s="11">
        <f t="shared" si="28"/>
        <v>-8.5186709058771015E-4</v>
      </c>
    </row>
    <row r="144" spans="1:19" ht="14.25" x14ac:dyDescent="0.45">
      <c r="A144" s="58">
        <v>43980</v>
      </c>
      <c r="B144" s="57">
        <v>13503.45</v>
      </c>
      <c r="C144" s="5">
        <f t="shared" si="22"/>
        <v>1.0385606806014414E-2</v>
      </c>
      <c r="D144" s="54">
        <v>63.460299999999997</v>
      </c>
      <c r="E144" s="5">
        <f t="shared" si="29"/>
        <v>1.0390445757446853E-2</v>
      </c>
      <c r="F144" s="53">
        <f t="shared" si="23"/>
        <v>4.8389514324398419E-6</v>
      </c>
      <c r="G144" s="34">
        <v>88.500799999999998</v>
      </c>
      <c r="H144" s="5">
        <f t="shared" si="30"/>
        <v>1.0412290155819015E-2</v>
      </c>
      <c r="I144" s="37">
        <f t="shared" si="24"/>
        <v>2.6683349804601519E-5</v>
      </c>
      <c r="J144" s="42">
        <v>1016.2491</v>
      </c>
      <c r="K144" s="44">
        <f t="shared" si="31"/>
        <v>1.0385730566947027E-2</v>
      </c>
      <c r="L144" s="45">
        <f t="shared" si="25"/>
        <v>1.2376093261323717E-7</v>
      </c>
      <c r="M144" s="18">
        <v>101.7372</v>
      </c>
      <c r="N144" s="13">
        <f t="shared" si="26"/>
        <v>1.0378162360143106E-2</v>
      </c>
      <c r="O144" s="11">
        <f t="shared" si="27"/>
        <v>-7.4444458713074368E-6</v>
      </c>
      <c r="P144" s="76">
        <v>43980</v>
      </c>
      <c r="Q144">
        <v>101.38</v>
      </c>
      <c r="R144" s="13">
        <f t="shared" si="32"/>
        <v>1.0062767759290603E-2</v>
      </c>
      <c r="S144" s="11">
        <f t="shared" si="28"/>
        <v>-3.228390467238107E-4</v>
      </c>
    </row>
    <row r="145" spans="1:19" ht="14.25" x14ac:dyDescent="0.45">
      <c r="A145" s="58">
        <v>43983</v>
      </c>
      <c r="B145" s="57">
        <v>13850</v>
      </c>
      <c r="C145" s="5">
        <f t="shared" si="22"/>
        <v>2.5663811840677786E-2</v>
      </c>
      <c r="D145" s="54">
        <v>65.088300000000004</v>
      </c>
      <c r="E145" s="5">
        <f t="shared" si="29"/>
        <v>2.5653833971790441E-2</v>
      </c>
      <c r="F145" s="53">
        <f t="shared" si="23"/>
        <v>-9.9778688873453092E-6</v>
      </c>
      <c r="G145" s="34">
        <v>90.762100000000004</v>
      </c>
      <c r="H145" s="5">
        <f t="shared" si="30"/>
        <v>2.5551181458246752E-2</v>
      </c>
      <c r="I145" s="37">
        <f t="shared" si="24"/>
        <v>-1.1263038243103374E-4</v>
      </c>
      <c r="J145" s="42">
        <v>1042.3054999999999</v>
      </c>
      <c r="K145" s="44">
        <f t="shared" si="31"/>
        <v>2.5639776704353245E-2</v>
      </c>
      <c r="L145" s="45">
        <f t="shared" si="25"/>
        <v>-2.4035136324540574E-5</v>
      </c>
      <c r="M145" s="18">
        <v>104.34350000000001</v>
      </c>
      <c r="N145" s="13">
        <f t="shared" si="26"/>
        <v>2.5617964716937447E-2</v>
      </c>
      <c r="O145" s="11">
        <f t="shared" si="27"/>
        <v>-4.5847123740339057E-5</v>
      </c>
      <c r="P145" s="76">
        <v>43983</v>
      </c>
      <c r="Q145">
        <v>104.42</v>
      </c>
      <c r="R145" s="13">
        <f t="shared" si="32"/>
        <v>2.9986190570132187E-2</v>
      </c>
      <c r="S145" s="11">
        <f t="shared" si="28"/>
        <v>4.3223787294544014E-3</v>
      </c>
    </row>
    <row r="146" spans="1:19" ht="14.25" x14ac:dyDescent="0.45">
      <c r="A146" s="58">
        <v>43984</v>
      </c>
      <c r="B146" s="57">
        <v>14065.56</v>
      </c>
      <c r="C146" s="5">
        <f t="shared" si="22"/>
        <v>1.5563898916967522E-2</v>
      </c>
      <c r="D146" s="54">
        <v>66.101600000000005</v>
      </c>
      <c r="E146" s="5">
        <f t="shared" si="29"/>
        <v>1.5568082128431637E-2</v>
      </c>
      <c r="F146" s="53">
        <f t="shared" si="23"/>
        <v>4.1832114641149332E-6</v>
      </c>
      <c r="G146" s="34">
        <v>92.172700000000006</v>
      </c>
      <c r="H146" s="5">
        <f t="shared" si="30"/>
        <v>1.554172942230303E-2</v>
      </c>
      <c r="I146" s="37">
        <f t="shared" si="24"/>
        <v>-2.2169494664492362E-5</v>
      </c>
      <c r="J146" s="42">
        <v>1058.5137</v>
      </c>
      <c r="K146" s="44">
        <f t="shared" si="31"/>
        <v>1.5550335290373196E-2</v>
      </c>
      <c r="L146" s="45">
        <f t="shared" si="25"/>
        <v>-1.3563626594326195E-5</v>
      </c>
      <c r="M146" s="18">
        <v>105.96469999999999</v>
      </c>
      <c r="N146" s="13">
        <f t="shared" si="26"/>
        <v>1.553714414410079E-2</v>
      </c>
      <c r="O146" s="11">
        <f t="shared" si="27"/>
        <v>-2.6754772866732779E-5</v>
      </c>
      <c r="P146" s="76">
        <v>43984</v>
      </c>
      <c r="Q146">
        <v>105.89</v>
      </c>
      <c r="R146" s="13">
        <f t="shared" si="32"/>
        <v>1.4077762880674083E-2</v>
      </c>
      <c r="S146" s="11">
        <f t="shared" si="28"/>
        <v>-1.4861360362934395E-3</v>
      </c>
    </row>
    <row r="147" spans="1:19" ht="14.25" x14ac:dyDescent="0.45">
      <c r="A147" s="58">
        <v>43985</v>
      </c>
      <c r="B147" s="57">
        <v>14183.95</v>
      </c>
      <c r="C147" s="5">
        <f t="shared" si="22"/>
        <v>8.4170129024370155E-3</v>
      </c>
      <c r="D147" s="54">
        <v>66.657899999999998</v>
      </c>
      <c r="E147" s="5">
        <f t="shared" si="29"/>
        <v>8.4158325970928871E-3</v>
      </c>
      <c r="F147" s="53">
        <f t="shared" si="23"/>
        <v>-1.1803053441283851E-6</v>
      </c>
      <c r="G147" s="34">
        <v>92.944800000000001</v>
      </c>
      <c r="H147" s="5">
        <f t="shared" si="30"/>
        <v>8.376666843870284E-3</v>
      </c>
      <c r="I147" s="37">
        <f t="shared" si="24"/>
        <v>-4.0346058566731458E-5</v>
      </c>
      <c r="J147" s="42">
        <v>1067.4149</v>
      </c>
      <c r="K147" s="44">
        <f t="shared" si="31"/>
        <v>8.4091495461986465E-3</v>
      </c>
      <c r="L147" s="45">
        <f t="shared" si="25"/>
        <v>-7.8633562383689792E-6</v>
      </c>
      <c r="M147" s="18">
        <v>106.85509999999999</v>
      </c>
      <c r="N147" s="13">
        <f t="shared" si="26"/>
        <v>8.4027982903740472E-3</v>
      </c>
      <c r="O147" s="11">
        <f t="shared" si="27"/>
        <v>-1.4214612062968257E-5</v>
      </c>
      <c r="P147" s="76">
        <v>43985</v>
      </c>
      <c r="Q147">
        <v>106.36</v>
      </c>
      <c r="R147" s="13">
        <f t="shared" si="32"/>
        <v>4.4385683256209507E-3</v>
      </c>
      <c r="S147" s="11">
        <f t="shared" si="28"/>
        <v>-3.9784445768160648E-3</v>
      </c>
    </row>
    <row r="148" spans="1:19" ht="14.25" x14ac:dyDescent="0.45">
      <c r="A148" s="58">
        <v>43986</v>
      </c>
      <c r="B148" s="57">
        <v>14138.19</v>
      </c>
      <c r="C148" s="5">
        <f t="shared" si="22"/>
        <v>-3.2261817053782504E-3</v>
      </c>
      <c r="D148" s="54">
        <v>66.442899999999995</v>
      </c>
      <c r="E148" s="5">
        <f t="shared" si="29"/>
        <v>-3.2254241432748687E-3</v>
      </c>
      <c r="F148" s="53">
        <f t="shared" si="23"/>
        <v>7.5756210338173702E-7</v>
      </c>
      <c r="G148" s="34">
        <v>92.646199999999993</v>
      </c>
      <c r="H148" s="5">
        <f t="shared" si="30"/>
        <v>-3.2126595570705074E-3</v>
      </c>
      <c r="I148" s="37">
        <f t="shared" si="24"/>
        <v>1.3522148307743009E-5</v>
      </c>
      <c r="J148" s="42">
        <v>1063.9737</v>
      </c>
      <c r="K148" s="44">
        <f t="shared" si="31"/>
        <v>-3.2238635604580068E-3</v>
      </c>
      <c r="L148" s="45">
        <f t="shared" si="25"/>
        <v>2.3181449202436255E-6</v>
      </c>
      <c r="M148" s="18">
        <v>106.51090000000001</v>
      </c>
      <c r="N148" s="13">
        <f t="shared" si="26"/>
        <v>-3.2211845761220825E-3</v>
      </c>
      <c r="O148" s="11">
        <f t="shared" si="27"/>
        <v>4.9971292561679093E-6</v>
      </c>
      <c r="P148" s="76">
        <v>43986</v>
      </c>
      <c r="Q148">
        <v>106.27</v>
      </c>
      <c r="R148" s="13">
        <f t="shared" si="32"/>
        <v>-8.4618277547954257E-4</v>
      </c>
      <c r="S148" s="11">
        <f t="shared" si="28"/>
        <v>2.3799989298987079E-3</v>
      </c>
    </row>
    <row r="149" spans="1:19" ht="14.25" x14ac:dyDescent="0.45">
      <c r="A149" s="58">
        <v>43987</v>
      </c>
      <c r="B149" s="57">
        <v>14297.55</v>
      </c>
      <c r="C149" s="5">
        <f t="shared" si="22"/>
        <v>1.1271598415355744E-2</v>
      </c>
      <c r="D149" s="54">
        <v>67.190700000000007</v>
      </c>
      <c r="E149" s="5">
        <f t="shared" si="29"/>
        <v>1.125477665785235E-2</v>
      </c>
      <c r="F149" s="53">
        <f t="shared" si="23"/>
        <v>-1.6821757503393542E-5</v>
      </c>
      <c r="G149" s="34">
        <v>93.688000000000002</v>
      </c>
      <c r="H149" s="5">
        <f t="shared" si="30"/>
        <v>1.1244929635538359E-2</v>
      </c>
      <c r="I149" s="37">
        <f t="shared" si="24"/>
        <v>-2.6668779817384802E-5</v>
      </c>
      <c r="J149" s="42">
        <v>1075.9525000000001</v>
      </c>
      <c r="K149" s="44">
        <f t="shared" si="31"/>
        <v>1.1258548966013082E-2</v>
      </c>
      <c r="L149" s="45">
        <f t="shared" si="25"/>
        <v>-1.304944934266139E-5</v>
      </c>
      <c r="M149" s="18">
        <v>107.70910000000001</v>
      </c>
      <c r="N149" s="13">
        <f t="shared" si="26"/>
        <v>1.1249552862664824E-2</v>
      </c>
      <c r="O149" s="11">
        <f t="shared" si="27"/>
        <v>-2.2045552690919124E-5</v>
      </c>
      <c r="P149" s="76">
        <v>43987</v>
      </c>
      <c r="Q149">
        <v>107.66</v>
      </c>
      <c r="R149" s="13">
        <f t="shared" si="32"/>
        <v>1.3079890844076347E-2</v>
      </c>
      <c r="S149" s="11">
        <f t="shared" si="28"/>
        <v>1.8082924287206037E-3</v>
      </c>
    </row>
    <row r="150" spans="1:19" ht="14.25" x14ac:dyDescent="0.45">
      <c r="A150" s="58">
        <v>43990</v>
      </c>
      <c r="B150" s="57">
        <v>14333.2</v>
      </c>
      <c r="C150" s="5">
        <f t="shared" si="22"/>
        <v>2.4934341897737688E-3</v>
      </c>
      <c r="D150" s="54">
        <v>67.357799999999997</v>
      </c>
      <c r="E150" s="5">
        <f t="shared" si="29"/>
        <v>2.4869513191556614E-3</v>
      </c>
      <c r="F150" s="53">
        <f t="shared" si="23"/>
        <v>-6.4828706181074836E-6</v>
      </c>
      <c r="G150" s="34">
        <v>93.92</v>
      </c>
      <c r="H150" s="5">
        <f t="shared" si="30"/>
        <v>2.476304329263046E-3</v>
      </c>
      <c r="I150" s="37">
        <f t="shared" si="24"/>
        <v>-1.712986051072285E-5</v>
      </c>
      <c r="J150" s="42">
        <v>1078.6301000000001</v>
      </c>
      <c r="K150" s="44">
        <f t="shared" si="31"/>
        <v>2.4885856950005447E-3</v>
      </c>
      <c r="L150" s="45">
        <f t="shared" si="25"/>
        <v>-4.8484947732241324E-6</v>
      </c>
      <c r="M150" s="18">
        <v>107.977</v>
      </c>
      <c r="N150" s="13">
        <f t="shared" si="26"/>
        <v>2.4872550230203849E-3</v>
      </c>
      <c r="O150" s="11">
        <f t="shared" si="27"/>
        <v>-6.1791667533839245E-6</v>
      </c>
      <c r="P150" s="76">
        <v>43990</v>
      </c>
      <c r="Q150">
        <v>108.1</v>
      </c>
      <c r="R150" s="13">
        <f t="shared" si="32"/>
        <v>4.086940367824532E-3</v>
      </c>
      <c r="S150" s="11">
        <f t="shared" si="28"/>
        <v>1.5935061780507631E-3</v>
      </c>
    </row>
    <row r="151" spans="1:19" ht="14.25" x14ac:dyDescent="0.45">
      <c r="A151" s="58">
        <v>43991</v>
      </c>
      <c r="B151" s="57">
        <v>14162.9</v>
      </c>
      <c r="C151" s="5">
        <f t="shared" si="22"/>
        <v>-1.1881505874473341E-2</v>
      </c>
      <c r="D151" s="54">
        <v>66.557599999999994</v>
      </c>
      <c r="E151" s="5">
        <f t="shared" si="29"/>
        <v>-1.1879841681290082E-2</v>
      </c>
      <c r="F151" s="53">
        <f t="shared" si="23"/>
        <v>1.6641931832594992E-6</v>
      </c>
      <c r="G151" s="34">
        <v>92.8065</v>
      </c>
      <c r="H151" s="5">
        <f t="shared" si="30"/>
        <v>-1.1855834752981242E-2</v>
      </c>
      <c r="I151" s="37">
        <f t="shared" si="24"/>
        <v>2.5671121492099047E-5</v>
      </c>
      <c r="J151" s="42">
        <v>1065.8259</v>
      </c>
      <c r="K151" s="44">
        <f t="shared" si="31"/>
        <v>-1.1870797968645652E-2</v>
      </c>
      <c r="L151" s="45">
        <f t="shared" si="25"/>
        <v>1.0707905827689324E-5</v>
      </c>
      <c r="M151" s="18">
        <v>106.6964</v>
      </c>
      <c r="N151" s="13">
        <f t="shared" si="26"/>
        <v>-1.1859933133908207E-2</v>
      </c>
      <c r="O151" s="11">
        <f t="shared" si="27"/>
        <v>2.1572740565134474E-5</v>
      </c>
      <c r="P151" s="76">
        <v>43991</v>
      </c>
      <c r="Q151">
        <v>106.85</v>
      </c>
      <c r="R151" s="13">
        <f t="shared" si="32"/>
        <v>-1.1563367252543921E-2</v>
      </c>
      <c r="S151" s="11">
        <f t="shared" si="28"/>
        <v>3.1813862192942022E-4</v>
      </c>
    </row>
    <row r="152" spans="1:19" ht="14.25" x14ac:dyDescent="0.45">
      <c r="A152" s="58">
        <v>43992</v>
      </c>
      <c r="B152" s="57">
        <v>14260.91</v>
      </c>
      <c r="C152" s="5">
        <f t="shared" si="22"/>
        <v>6.9201928983471106E-3</v>
      </c>
      <c r="D152" s="54">
        <v>67.017600000000002</v>
      </c>
      <c r="E152" s="5">
        <f t="shared" si="29"/>
        <v>6.9113068980852788E-3</v>
      </c>
      <c r="F152" s="53">
        <f t="shared" si="23"/>
        <v>-8.886000261831839E-6</v>
      </c>
      <c r="G152" s="34">
        <v>93.447299999999998</v>
      </c>
      <c r="H152" s="5">
        <f t="shared" si="30"/>
        <v>6.9046887879620211E-3</v>
      </c>
      <c r="I152" s="37">
        <f t="shared" si="24"/>
        <v>-1.5504110385089476E-5</v>
      </c>
      <c r="J152" s="42">
        <v>1073.1931</v>
      </c>
      <c r="K152" s="44">
        <f t="shared" si="31"/>
        <v>6.9121983243227714E-3</v>
      </c>
      <c r="L152" s="45">
        <f t="shared" si="25"/>
        <v>-7.9945740243392294E-6</v>
      </c>
      <c r="M152" s="18">
        <v>107.4337</v>
      </c>
      <c r="N152" s="13">
        <f t="shared" si="26"/>
        <v>6.9102612646725348E-3</v>
      </c>
      <c r="O152" s="11">
        <f t="shared" si="27"/>
        <v>-9.9316336745758349E-6</v>
      </c>
      <c r="P152" s="76">
        <v>43992</v>
      </c>
      <c r="Q152">
        <v>107.52</v>
      </c>
      <c r="R152" s="13">
        <f t="shared" si="32"/>
        <v>6.2704726251754384E-3</v>
      </c>
      <c r="S152" s="11">
        <f t="shared" si="28"/>
        <v>-6.4972027317167225E-4</v>
      </c>
    </row>
    <row r="153" spans="1:19" ht="14.25" x14ac:dyDescent="0.45">
      <c r="A153" s="58">
        <v>43993</v>
      </c>
      <c r="B153" s="57">
        <v>13959.73</v>
      </c>
      <c r="C153" s="5">
        <f t="shared" si="22"/>
        <v>-2.1119269387437467E-2</v>
      </c>
      <c r="D153" s="54">
        <v>65.602699999999999</v>
      </c>
      <c r="E153" s="5">
        <f t="shared" si="29"/>
        <v>-2.1112364513202531E-2</v>
      </c>
      <c r="F153" s="53">
        <f t="shared" si="23"/>
        <v>6.9048742349364645E-6</v>
      </c>
      <c r="G153" s="34">
        <v>91.479500000000002</v>
      </c>
      <c r="H153" s="5">
        <f t="shared" si="30"/>
        <v>-2.1057858279479369E-2</v>
      </c>
      <c r="I153" s="37">
        <f t="shared" si="24"/>
        <v>6.1411107958098121E-5</v>
      </c>
      <c r="J153" s="42">
        <v>1050.5487000000001</v>
      </c>
      <c r="K153" s="44">
        <f t="shared" si="31"/>
        <v>-2.1100023844730198E-2</v>
      </c>
      <c r="L153" s="45">
        <f t="shared" si="25"/>
        <v>1.9245542707269081E-5</v>
      </c>
      <c r="M153" s="18">
        <v>105.1686</v>
      </c>
      <c r="N153" s="13">
        <f t="shared" si="26"/>
        <v>-2.1083700924384052E-2</v>
      </c>
      <c r="O153" s="11">
        <f t="shared" si="27"/>
        <v>3.5568463053414767E-5</v>
      </c>
      <c r="P153" s="76">
        <v>43993</v>
      </c>
      <c r="Q153">
        <v>105.3</v>
      </c>
      <c r="R153" s="13">
        <f t="shared" si="32"/>
        <v>-2.0647321428571397E-2</v>
      </c>
      <c r="S153" s="11">
        <f t="shared" si="28"/>
        <v>4.7194795886607022E-4</v>
      </c>
    </row>
    <row r="154" spans="1:19" ht="14.25" x14ac:dyDescent="0.45">
      <c r="A154" s="58">
        <v>43994</v>
      </c>
      <c r="B154" s="57">
        <v>14059.69</v>
      </c>
      <c r="C154" s="5">
        <f t="shared" si="22"/>
        <v>7.1605969456429719E-3</v>
      </c>
      <c r="D154" s="54">
        <v>66.071600000000004</v>
      </c>
      <c r="E154" s="5">
        <f t="shared" si="29"/>
        <v>7.1475716700686309E-3</v>
      </c>
      <c r="F154" s="53">
        <f t="shared" si="23"/>
        <v>-1.3025275574340967E-5</v>
      </c>
      <c r="G154" s="34">
        <v>92.130799999999994</v>
      </c>
      <c r="H154" s="5">
        <f t="shared" si="30"/>
        <v>7.1196278947740499E-3</v>
      </c>
      <c r="I154" s="37">
        <f t="shared" si="24"/>
        <v>-4.0969050868921997E-5</v>
      </c>
      <c r="J154" s="42">
        <v>1058.0628999999999</v>
      </c>
      <c r="K154" s="44">
        <f t="shared" si="31"/>
        <v>7.1526431854134209E-3</v>
      </c>
      <c r="L154" s="45">
        <f t="shared" si="25"/>
        <v>-7.9537602295509657E-6</v>
      </c>
      <c r="M154" s="18">
        <v>105.9209</v>
      </c>
      <c r="N154" s="13">
        <f t="shared" si="26"/>
        <v>7.1532757876400233E-3</v>
      </c>
      <c r="O154" s="11">
        <f t="shared" si="27"/>
        <v>-7.3211580029486356E-6</v>
      </c>
      <c r="P154" s="76">
        <v>43994</v>
      </c>
      <c r="Q154">
        <v>105.72</v>
      </c>
      <c r="R154" s="13">
        <f t="shared" si="32"/>
        <v>3.9886039886039004E-3</v>
      </c>
      <c r="S154" s="11">
        <f t="shared" si="28"/>
        <v>-3.1719929570390715E-3</v>
      </c>
    </row>
    <row r="155" spans="1:19" ht="14.25" x14ac:dyDescent="0.45">
      <c r="A155" s="58">
        <v>43997</v>
      </c>
      <c r="B155" s="57">
        <v>13835.27</v>
      </c>
      <c r="C155" s="5">
        <f t="shared" si="22"/>
        <v>-1.5961945106897857E-2</v>
      </c>
      <c r="D155" s="54">
        <v>65.017600000000002</v>
      </c>
      <c r="E155" s="5">
        <f t="shared" si="29"/>
        <v>-1.5952391042444947E-2</v>
      </c>
      <c r="F155" s="53">
        <f t="shared" si="23"/>
        <v>9.5540644529101826E-6</v>
      </c>
      <c r="G155" s="34">
        <v>90.664000000000001</v>
      </c>
      <c r="H155" s="5">
        <f t="shared" si="30"/>
        <v>-1.5920842975421845E-2</v>
      </c>
      <c r="I155" s="37">
        <f t="shared" si="24"/>
        <v>4.1102131476011827E-5</v>
      </c>
      <c r="J155" s="42">
        <v>1041.1878999999999</v>
      </c>
      <c r="K155" s="44">
        <f t="shared" si="31"/>
        <v>-1.5948957287889032E-2</v>
      </c>
      <c r="L155" s="45">
        <f t="shared" si="25"/>
        <v>1.2987819008825063E-5</v>
      </c>
      <c r="M155" s="18">
        <v>104.23309999999999</v>
      </c>
      <c r="N155" s="13">
        <f t="shared" si="26"/>
        <v>-1.5934532278332303E-2</v>
      </c>
      <c r="O155" s="11">
        <f t="shared" si="27"/>
        <v>2.7412828565553937E-5</v>
      </c>
      <c r="P155" s="76">
        <v>43997</v>
      </c>
      <c r="Q155">
        <v>104.51</v>
      </c>
      <c r="R155" s="13">
        <f t="shared" si="32"/>
        <v>-1.1445327279606454E-2</v>
      </c>
      <c r="S155" s="11">
        <f t="shared" si="28"/>
        <v>4.5166178272914026E-3</v>
      </c>
    </row>
    <row r="156" spans="1:19" ht="14.25" x14ac:dyDescent="0.45">
      <c r="A156" s="58">
        <v>43998</v>
      </c>
      <c r="B156" s="57">
        <v>13976.63</v>
      </c>
      <c r="C156" s="5">
        <f t="shared" si="22"/>
        <v>1.0217364749657953E-2</v>
      </c>
      <c r="D156" s="54">
        <v>65.680800000000005</v>
      </c>
      <c r="E156" s="5">
        <f t="shared" si="29"/>
        <v>1.0200314991632986E-2</v>
      </c>
      <c r="F156" s="53">
        <f t="shared" si="23"/>
        <v>-1.7049758024967332E-5</v>
      </c>
      <c r="G156" s="34">
        <v>91.585999999999999</v>
      </c>
      <c r="H156" s="5">
        <f t="shared" si="30"/>
        <v>1.0169416747551452E-2</v>
      </c>
      <c r="I156" s="37">
        <f t="shared" si="24"/>
        <v>-4.7948002106501519E-5</v>
      </c>
      <c r="J156" s="42">
        <v>1051.8141000000001</v>
      </c>
      <c r="K156" s="44">
        <f t="shared" si="31"/>
        <v>1.0205842768630013E-2</v>
      </c>
      <c r="L156" s="45">
        <f t="shared" si="25"/>
        <v>-1.1521981027939887E-5</v>
      </c>
      <c r="M156" s="18">
        <v>105.2959</v>
      </c>
      <c r="N156" s="13">
        <f t="shared" si="26"/>
        <v>1.0196377158503411E-2</v>
      </c>
      <c r="O156" s="11">
        <f t="shared" si="27"/>
        <v>-2.0987591154542073E-5</v>
      </c>
      <c r="P156" s="76">
        <v>43998</v>
      </c>
      <c r="Q156">
        <v>105.21</v>
      </c>
      <c r="R156" s="13">
        <f t="shared" si="32"/>
        <v>6.6979236436703893E-3</v>
      </c>
      <c r="S156" s="11">
        <f t="shared" si="28"/>
        <v>-3.5194411059875641E-3</v>
      </c>
    </row>
    <row r="157" spans="1:19" ht="14.25" x14ac:dyDescent="0.45">
      <c r="A157" s="58">
        <v>43999</v>
      </c>
      <c r="B157" s="57">
        <v>13930.35</v>
      </c>
      <c r="C157" s="5">
        <f t="shared" si="22"/>
        <v>-3.3112416941708522E-3</v>
      </c>
      <c r="D157" s="54">
        <v>65.463200000000001</v>
      </c>
      <c r="E157" s="5">
        <f t="shared" si="29"/>
        <v>-3.3129925335867449E-3</v>
      </c>
      <c r="F157" s="53">
        <f t="shared" si="23"/>
        <v>-1.7508394158927132E-6</v>
      </c>
      <c r="G157" s="34">
        <v>91.283199999999994</v>
      </c>
      <c r="H157" s="5">
        <f t="shared" si="30"/>
        <v>-3.3061821675802738E-3</v>
      </c>
      <c r="I157" s="37">
        <f t="shared" si="24"/>
        <v>5.0595265905784004E-6</v>
      </c>
      <c r="J157" s="42">
        <v>1048.3322000000001</v>
      </c>
      <c r="K157" s="44">
        <f t="shared" si="31"/>
        <v>-3.3103758544403838E-3</v>
      </c>
      <c r="L157" s="45">
        <f t="shared" si="25"/>
        <v>8.6583973046838736E-7</v>
      </c>
      <c r="M157" s="18">
        <v>104.9474</v>
      </c>
      <c r="N157" s="13">
        <f t="shared" si="26"/>
        <v>-3.3097205114349659E-3</v>
      </c>
      <c r="O157" s="11">
        <f t="shared" si="27"/>
        <v>1.5211827358863061E-6</v>
      </c>
      <c r="P157" s="76">
        <v>43999</v>
      </c>
      <c r="Q157">
        <v>104.92</v>
      </c>
      <c r="R157" s="13">
        <f t="shared" si="32"/>
        <v>-2.7563919779487467E-3</v>
      </c>
      <c r="S157" s="11">
        <f t="shared" si="28"/>
        <v>5.5484971622210555E-4</v>
      </c>
    </row>
    <row r="158" spans="1:19" ht="14.25" x14ac:dyDescent="0.45">
      <c r="A158" s="58">
        <v>44000</v>
      </c>
      <c r="B158" s="57">
        <v>14227.14</v>
      </c>
      <c r="C158" s="5">
        <f t="shared" si="22"/>
        <v>2.130527947969707E-2</v>
      </c>
      <c r="D158" s="54">
        <v>66.856899999999996</v>
      </c>
      <c r="E158" s="5">
        <f t="shared" si="29"/>
        <v>2.1289823901061933E-2</v>
      </c>
      <c r="F158" s="53">
        <f t="shared" si="23"/>
        <v>-1.5455578635137357E-5</v>
      </c>
      <c r="G158" s="34">
        <v>93.22</v>
      </c>
      <c r="H158" s="5">
        <f t="shared" si="30"/>
        <v>2.1217485802425884E-2</v>
      </c>
      <c r="I158" s="37">
        <f t="shared" si="24"/>
        <v>-8.7793677271186255E-5</v>
      </c>
      <c r="J158" s="42">
        <v>1070.6466</v>
      </c>
      <c r="K158" s="44">
        <f t="shared" si="31"/>
        <v>2.1285619195899885E-2</v>
      </c>
      <c r="L158" s="45">
        <f t="shared" si="25"/>
        <v>-1.9660283797184874E-5</v>
      </c>
      <c r="M158" s="18">
        <v>107.17910000000001</v>
      </c>
      <c r="N158" s="13">
        <f t="shared" si="26"/>
        <v>2.1264938435825886E-2</v>
      </c>
      <c r="O158" s="11">
        <f t="shared" si="27"/>
        <v>-4.0341043871183757E-5</v>
      </c>
      <c r="P158" s="76">
        <v>44000</v>
      </c>
      <c r="Q158">
        <v>106.97</v>
      </c>
      <c r="R158" s="13">
        <f t="shared" si="32"/>
        <v>1.9538696149447254E-2</v>
      </c>
      <c r="S158" s="11">
        <f t="shared" si="28"/>
        <v>-1.7665833302498157E-3</v>
      </c>
    </row>
    <row r="159" spans="1:19" ht="14.25" x14ac:dyDescent="0.45">
      <c r="A159" s="58">
        <v>44001</v>
      </c>
      <c r="B159" s="57">
        <v>14445.87</v>
      </c>
      <c r="C159" s="5">
        <f t="shared" si="22"/>
        <v>1.5374137036677782E-2</v>
      </c>
      <c r="D159" s="54">
        <v>67.884100000000004</v>
      </c>
      <c r="E159" s="5">
        <f t="shared" si="29"/>
        <v>1.5364158374079784E-2</v>
      </c>
      <c r="F159" s="53">
        <f t="shared" si="23"/>
        <v>-9.978662597998067E-6</v>
      </c>
      <c r="G159" s="34">
        <v>94.648399999999995</v>
      </c>
      <c r="H159" s="5">
        <f t="shared" si="30"/>
        <v>1.5322892083244E-2</v>
      </c>
      <c r="I159" s="37">
        <f t="shared" si="24"/>
        <v>-5.1244953433782214E-5</v>
      </c>
      <c r="J159" s="42">
        <v>1087.0920000000001</v>
      </c>
      <c r="K159" s="44">
        <f t="shared" si="31"/>
        <v>1.536025052524348E-2</v>
      </c>
      <c r="L159" s="45">
        <f t="shared" si="25"/>
        <v>-1.3886511434302307E-5</v>
      </c>
      <c r="M159" s="18">
        <v>108.82340000000001</v>
      </c>
      <c r="N159" s="13">
        <f t="shared" si="26"/>
        <v>1.5341610444573606E-2</v>
      </c>
      <c r="O159" s="11">
        <f t="shared" si="27"/>
        <v>-3.2526592104176189E-5</v>
      </c>
      <c r="P159" s="76">
        <v>44001</v>
      </c>
      <c r="Q159">
        <v>108.79</v>
      </c>
      <c r="R159" s="13">
        <f t="shared" si="32"/>
        <v>1.7014116107319843E-2</v>
      </c>
      <c r="S159" s="11">
        <f t="shared" si="28"/>
        <v>1.6399790706420614E-3</v>
      </c>
    </row>
    <row r="160" spans="1:19" ht="14.25" x14ac:dyDescent="0.45">
      <c r="A160" s="58">
        <v>44004</v>
      </c>
      <c r="B160" s="57">
        <v>14540.07</v>
      </c>
      <c r="C160" s="5">
        <f t="shared" si="22"/>
        <v>6.5208948993724647E-3</v>
      </c>
      <c r="D160" s="54">
        <v>68.3262</v>
      </c>
      <c r="E160" s="5">
        <f t="shared" si="29"/>
        <v>6.5125706903383929E-3</v>
      </c>
      <c r="F160" s="53">
        <f t="shared" si="23"/>
        <v>-8.3242090340718278E-6</v>
      </c>
      <c r="G160" s="34">
        <v>95.264099999999999</v>
      </c>
      <c r="H160" s="5">
        <f t="shared" si="30"/>
        <v>6.5051284543637955E-3</v>
      </c>
      <c r="I160" s="37">
        <f t="shared" si="24"/>
        <v>-1.5766445008669194E-5</v>
      </c>
      <c r="J160" s="42">
        <v>1094.1687999999999</v>
      </c>
      <c r="K160" s="44">
        <f t="shared" si="31"/>
        <v>6.5098446129672194E-3</v>
      </c>
      <c r="L160" s="45">
        <f t="shared" si="25"/>
        <v>-1.1050286405245302E-5</v>
      </c>
      <c r="M160" s="18">
        <v>109.5312</v>
      </c>
      <c r="N160" s="13">
        <f t="shared" si="26"/>
        <v>6.5041158427323609E-3</v>
      </c>
      <c r="O160" s="11">
        <f t="shared" si="27"/>
        <v>-1.6779056640103818E-5</v>
      </c>
      <c r="P160" s="76">
        <v>44004</v>
      </c>
      <c r="Q160">
        <v>109.56</v>
      </c>
      <c r="R160" s="13">
        <f t="shared" si="32"/>
        <v>7.0778564206268602E-3</v>
      </c>
      <c r="S160" s="11">
        <f t="shared" si="28"/>
        <v>5.5696152125439546E-4</v>
      </c>
    </row>
    <row r="161" spans="1:19" ht="14.25" x14ac:dyDescent="0.45">
      <c r="A161" s="58">
        <v>44005</v>
      </c>
      <c r="B161" s="57">
        <v>14765.36</v>
      </c>
      <c r="C161" s="5">
        <f t="shared" si="22"/>
        <v>1.5494423341840813E-2</v>
      </c>
      <c r="D161" s="54">
        <v>69.383799999999994</v>
      </c>
      <c r="E161" s="5">
        <f t="shared" si="29"/>
        <v>1.5478688994851053E-2</v>
      </c>
      <c r="F161" s="53">
        <f t="shared" si="23"/>
        <v>-1.5734346989759729E-5</v>
      </c>
      <c r="G161" s="34">
        <v>96.733999999999995</v>
      </c>
      <c r="H161" s="5">
        <f t="shared" si="30"/>
        <v>1.5429736910336667E-2</v>
      </c>
      <c r="I161" s="37">
        <f t="shared" si="24"/>
        <v>-6.4686431504146213E-5</v>
      </c>
      <c r="J161" s="42">
        <v>1111.1032</v>
      </c>
      <c r="K161" s="44">
        <f t="shared" si="31"/>
        <v>1.547695383015868E-2</v>
      </c>
      <c r="L161" s="45">
        <f t="shared" si="25"/>
        <v>-1.7469511682133287E-5</v>
      </c>
      <c r="M161" s="18">
        <v>111.2251</v>
      </c>
      <c r="N161" s="13">
        <f t="shared" si="26"/>
        <v>1.5464999926961376E-2</v>
      </c>
      <c r="O161" s="11">
        <f t="shared" si="27"/>
        <v>-2.9423414879437004E-5</v>
      </c>
      <c r="P161" s="76">
        <v>44005</v>
      </c>
      <c r="Q161">
        <v>111</v>
      </c>
      <c r="R161" s="13">
        <f t="shared" si="32"/>
        <v>1.3143483023001057E-2</v>
      </c>
      <c r="S161" s="11">
        <f t="shared" si="28"/>
        <v>-2.350940318839756E-3</v>
      </c>
    </row>
    <row r="162" spans="1:19" ht="14.25" x14ac:dyDescent="0.45">
      <c r="A162" s="58">
        <v>44006</v>
      </c>
      <c r="B162" s="57">
        <v>14531.72</v>
      </c>
      <c r="C162" s="5">
        <f t="shared" si="22"/>
        <v>-1.5823522081412245E-2</v>
      </c>
      <c r="D162" s="54">
        <v>68.287499999999994</v>
      </c>
      <c r="E162" s="5">
        <f t="shared" si="29"/>
        <v>-1.5800518276600561E-2</v>
      </c>
      <c r="F162" s="53">
        <f t="shared" si="23"/>
        <v>2.3003804811683182E-5</v>
      </c>
      <c r="G162" s="34">
        <v>95.206599999999995</v>
      </c>
      <c r="H162" s="5">
        <f t="shared" si="30"/>
        <v>-1.5789691318460974E-2</v>
      </c>
      <c r="I162" s="37">
        <f t="shared" si="24"/>
        <v>3.3830762951270188E-5</v>
      </c>
      <c r="J162" s="42">
        <v>1093.539</v>
      </c>
      <c r="K162" s="44">
        <f t="shared" si="31"/>
        <v>-1.5807892552194946E-2</v>
      </c>
      <c r="L162" s="45">
        <f t="shared" si="25"/>
        <v>1.5629529217298099E-5</v>
      </c>
      <c r="M162" s="18">
        <v>109.4682</v>
      </c>
      <c r="N162" s="13">
        <f t="shared" si="26"/>
        <v>-1.5795894991328385E-2</v>
      </c>
      <c r="O162" s="11">
        <f t="shared" si="27"/>
        <v>2.7627090083859329E-5</v>
      </c>
      <c r="P162" s="76">
        <v>44006</v>
      </c>
      <c r="Q162">
        <v>109.53</v>
      </c>
      <c r="R162" s="13">
        <f t="shared" si="32"/>
        <v>-1.3243243243243219E-2</v>
      </c>
      <c r="S162" s="11">
        <f t="shared" si="28"/>
        <v>2.5802788381690256E-3</v>
      </c>
    </row>
    <row r="163" spans="1:19" ht="14.25" x14ac:dyDescent="0.45">
      <c r="A163" s="58">
        <v>44007</v>
      </c>
      <c r="B163" s="57">
        <v>14508.61</v>
      </c>
      <c r="C163" s="5">
        <f t="shared" si="22"/>
        <v>-1.5903141541400156E-3</v>
      </c>
      <c r="D163" s="54">
        <v>68.177300000000002</v>
      </c>
      <c r="E163" s="5">
        <f t="shared" si="29"/>
        <v>-1.6137653304044708E-3</v>
      </c>
      <c r="F163" s="53">
        <f t="shared" si="23"/>
        <v>-2.3451176264455142E-5</v>
      </c>
      <c r="G163" s="34">
        <v>95.052300000000002</v>
      </c>
      <c r="H163" s="5">
        <f t="shared" si="30"/>
        <v>-1.6206859608471902E-3</v>
      </c>
      <c r="I163" s="37">
        <f t="shared" si="24"/>
        <v>-3.0371806707174542E-5</v>
      </c>
      <c r="J163" s="42">
        <v>1091.7615000000001</v>
      </c>
      <c r="K163" s="44">
        <f t="shared" si="31"/>
        <v>-1.6254564309090558E-3</v>
      </c>
      <c r="L163" s="45">
        <f t="shared" si="25"/>
        <v>-3.5142276769040137E-5</v>
      </c>
      <c r="M163" s="18">
        <v>109.2897</v>
      </c>
      <c r="N163" s="13">
        <f t="shared" si="26"/>
        <v>-1.6306105334700227E-3</v>
      </c>
      <c r="O163" s="11">
        <f t="shared" si="27"/>
        <v>-4.0296379330007071E-5</v>
      </c>
      <c r="P163" s="76">
        <v>44007</v>
      </c>
      <c r="Q163">
        <v>109.05</v>
      </c>
      <c r="R163" s="13">
        <f t="shared" si="32"/>
        <v>-4.3823609969871891E-3</v>
      </c>
      <c r="S163" s="11">
        <f t="shared" si="28"/>
        <v>-2.7920468428471734E-3</v>
      </c>
    </row>
    <row r="164" spans="1:19" ht="14.25" x14ac:dyDescent="0.45">
      <c r="A164" s="58">
        <v>44008</v>
      </c>
      <c r="B164" s="57">
        <v>14641.26</v>
      </c>
      <c r="C164" s="5">
        <f t="shared" si="22"/>
        <v>9.142846902632229E-3</v>
      </c>
      <c r="D164" s="54">
        <v>68.8005</v>
      </c>
      <c r="E164" s="5">
        <f t="shared" si="29"/>
        <v>9.140872401811162E-3</v>
      </c>
      <c r="F164" s="53">
        <f t="shared" si="23"/>
        <v>-1.9745008210669823E-6</v>
      </c>
      <c r="G164" s="34">
        <v>95.918000000000006</v>
      </c>
      <c r="H164" s="5">
        <f t="shared" si="30"/>
        <v>9.10761759578671E-3</v>
      </c>
      <c r="I164" s="37">
        <f t="shared" si="24"/>
        <v>-3.5229306845518948E-5</v>
      </c>
      <c r="J164" s="42">
        <v>1101.7315000000001</v>
      </c>
      <c r="K164" s="44">
        <f t="shared" si="31"/>
        <v>9.1320311258458187E-3</v>
      </c>
      <c r="L164" s="45">
        <f t="shared" si="25"/>
        <v>-1.0815776786410325E-5</v>
      </c>
      <c r="M164" s="18">
        <v>110.2869</v>
      </c>
      <c r="N164" s="13">
        <f t="shared" si="26"/>
        <v>9.1243731110983717E-3</v>
      </c>
      <c r="O164" s="11">
        <f t="shared" si="27"/>
        <v>-1.8473791533857309E-5</v>
      </c>
      <c r="P164" s="76">
        <v>44008</v>
      </c>
      <c r="Q164">
        <v>110.24</v>
      </c>
      <c r="R164" s="13">
        <f t="shared" si="32"/>
        <v>1.0912425492893174E-2</v>
      </c>
      <c r="S164" s="11">
        <f t="shared" si="28"/>
        <v>1.7695785902609451E-3</v>
      </c>
    </row>
    <row r="165" spans="1:19" ht="14.25" x14ac:dyDescent="0.45">
      <c r="A165" s="58">
        <v>44011</v>
      </c>
      <c r="B165" s="57">
        <v>14541.76</v>
      </c>
      <c r="C165" s="5">
        <f t="shared" si="22"/>
        <v>-6.7958631975663097E-3</v>
      </c>
      <c r="D165" s="54">
        <v>68.332499999999996</v>
      </c>
      <c r="E165" s="5">
        <f t="shared" si="29"/>
        <v>-6.8022761462489534E-3</v>
      </c>
      <c r="F165" s="53">
        <f t="shared" si="23"/>
        <v>-6.4129486826436377E-6</v>
      </c>
      <c r="G165" s="34">
        <v>95.268100000000004</v>
      </c>
      <c r="H165" s="5">
        <f t="shared" si="30"/>
        <v>-6.7755791405158527E-3</v>
      </c>
      <c r="I165" s="37">
        <f t="shared" si="24"/>
        <v>2.0284057050456994E-5</v>
      </c>
      <c r="J165" s="42">
        <v>1094.2494999999999</v>
      </c>
      <c r="K165" s="44">
        <f t="shared" si="31"/>
        <v>-6.7911283284540769E-3</v>
      </c>
      <c r="L165" s="45">
        <f t="shared" si="25"/>
        <v>4.7348691122328646E-6</v>
      </c>
      <c r="M165" s="18">
        <v>109.53870000000001</v>
      </c>
      <c r="N165" s="13">
        <f t="shared" si="26"/>
        <v>-6.7841239530714859E-3</v>
      </c>
      <c r="O165" s="11">
        <f t="shared" si="27"/>
        <v>1.1739244494823886E-5</v>
      </c>
      <c r="P165" s="76">
        <v>44011</v>
      </c>
      <c r="Q165">
        <v>109.74</v>
      </c>
      <c r="R165" s="13">
        <f t="shared" si="32"/>
        <v>-4.5355587808417752E-3</v>
      </c>
      <c r="S165" s="11">
        <f t="shared" si="28"/>
        <v>2.2603044167245345E-3</v>
      </c>
    </row>
    <row r="166" spans="1:19" ht="14.25" x14ac:dyDescent="0.45">
      <c r="A166" s="58">
        <v>44012</v>
      </c>
      <c r="B166" s="57">
        <v>14527.18</v>
      </c>
      <c r="C166" s="5">
        <f t="shared" si="22"/>
        <v>-1.0026296679356284E-3</v>
      </c>
      <c r="D166" s="54">
        <v>68.263900000000007</v>
      </c>
      <c r="E166" s="5">
        <f t="shared" si="29"/>
        <v>-1.0039146818862088E-3</v>
      </c>
      <c r="F166" s="53">
        <f t="shared" si="23"/>
        <v>-1.2850139505804492E-6</v>
      </c>
      <c r="G166" s="34">
        <v>95.171999999999997</v>
      </c>
      <c r="H166" s="5">
        <f t="shared" si="30"/>
        <v>-1.0087321989208364E-3</v>
      </c>
      <c r="I166" s="37">
        <f t="shared" si="24"/>
        <v>-6.1025309852080767E-6</v>
      </c>
      <c r="J166" s="42">
        <v>1093.1524999999999</v>
      </c>
      <c r="K166" s="44">
        <f t="shared" si="31"/>
        <v>-1.0025135949341957E-3</v>
      </c>
      <c r="L166" s="45">
        <f t="shared" si="25"/>
        <v>1.1607300143268162E-7</v>
      </c>
      <c r="M166" s="18">
        <v>109.429</v>
      </c>
      <c r="N166" s="13">
        <f t="shared" si="26"/>
        <v>-1.0014725389292378E-3</v>
      </c>
      <c r="O166" s="11">
        <f t="shared" si="27"/>
        <v>1.1571290063905337E-6</v>
      </c>
      <c r="P166" s="76">
        <v>44012</v>
      </c>
      <c r="Q166">
        <v>109.52</v>
      </c>
      <c r="R166" s="13">
        <f t="shared" si="32"/>
        <v>-2.004738472753731E-3</v>
      </c>
      <c r="S166" s="11">
        <f t="shared" si="28"/>
        <v>-1.0021088048181026E-3</v>
      </c>
    </row>
    <row r="167" spans="1:19" ht="14.25" x14ac:dyDescent="0.45">
      <c r="A167" s="58">
        <v>44013</v>
      </c>
      <c r="B167" s="57">
        <v>14707.64</v>
      </c>
      <c r="C167" s="5">
        <f t="shared" si="22"/>
        <v>1.2422231981706E-2</v>
      </c>
      <c r="D167" s="54">
        <v>69.110900000000001</v>
      </c>
      <c r="E167" s="5">
        <f t="shared" si="29"/>
        <v>1.240772941481505E-2</v>
      </c>
      <c r="F167" s="53">
        <f t="shared" si="23"/>
        <v>-1.4502566890950419E-5</v>
      </c>
      <c r="G167" s="34">
        <v>96.348699999999994</v>
      </c>
      <c r="H167" s="5">
        <f t="shared" si="30"/>
        <v>1.2363930567814041E-2</v>
      </c>
      <c r="I167" s="37">
        <f t="shared" si="24"/>
        <v>-5.8301413891959086E-5</v>
      </c>
      <c r="J167" s="42">
        <v>1106.7170000000001</v>
      </c>
      <c r="K167" s="44">
        <f t="shared" si="31"/>
        <v>1.2408607216285228E-2</v>
      </c>
      <c r="L167" s="45">
        <f t="shared" si="25"/>
        <v>-1.3624765420772178E-5</v>
      </c>
      <c r="M167" s="18">
        <v>110.7865</v>
      </c>
      <c r="N167" s="13">
        <f t="shared" si="26"/>
        <v>1.2405303895676623E-2</v>
      </c>
      <c r="O167" s="11">
        <f t="shared" si="27"/>
        <v>-1.6928086029377454E-5</v>
      </c>
      <c r="P167" s="76">
        <v>44013</v>
      </c>
      <c r="Q167">
        <v>111.04</v>
      </c>
      <c r="R167" s="13">
        <f t="shared" si="32"/>
        <v>1.3878743608473521E-2</v>
      </c>
      <c r="S167" s="11">
        <f t="shared" si="28"/>
        <v>1.4565116267675204E-3</v>
      </c>
    </row>
    <row r="168" spans="1:19" ht="14.25" x14ac:dyDescent="0.45">
      <c r="A168" s="58">
        <v>44014</v>
      </c>
      <c r="B168" s="57">
        <v>14886.06</v>
      </c>
      <c r="C168" s="5">
        <f t="shared" si="22"/>
        <v>1.2131110089722119E-2</v>
      </c>
      <c r="D168" s="54">
        <v>69.948599999999999</v>
      </c>
      <c r="E168" s="5">
        <f t="shared" si="29"/>
        <v>1.2121098119109996E-2</v>
      </c>
      <c r="F168" s="53">
        <f t="shared" si="23"/>
        <v>-1.0011970612122667E-5</v>
      </c>
      <c r="G168" s="34">
        <v>97.512699999999995</v>
      </c>
      <c r="H168" s="5">
        <f t="shared" si="30"/>
        <v>1.2081117856286516E-2</v>
      </c>
      <c r="I168" s="37">
        <f t="shared" si="24"/>
        <v>-4.9992233435602884E-5</v>
      </c>
      <c r="J168" s="42">
        <v>1120.1256000000001</v>
      </c>
      <c r="K168" s="44">
        <f t="shared" si="31"/>
        <v>1.2115653775987889E-2</v>
      </c>
      <c r="L168" s="45">
        <f t="shared" si="25"/>
        <v>-1.5456313734230065E-5</v>
      </c>
      <c r="M168" s="18">
        <v>112.1284</v>
      </c>
      <c r="N168" s="13">
        <f t="shared" si="26"/>
        <v>1.2112486629688668E-2</v>
      </c>
      <c r="O168" s="11">
        <f t="shared" si="27"/>
        <v>-1.8623460033451167E-5</v>
      </c>
      <c r="P168" s="76">
        <v>44014</v>
      </c>
      <c r="Q168">
        <v>112.1</v>
      </c>
      <c r="R168" s="13">
        <f t="shared" si="32"/>
        <v>9.5461095100863869E-3</v>
      </c>
      <c r="S168" s="11">
        <f t="shared" si="28"/>
        <v>-2.5850005796357323E-3</v>
      </c>
    </row>
    <row r="169" spans="1:19" ht="14.25" x14ac:dyDescent="0.45">
      <c r="A169" s="58">
        <v>44015</v>
      </c>
      <c r="B169" s="57">
        <v>14964.59</v>
      </c>
      <c r="C169" s="5">
        <f t="shared" si="22"/>
        <v>5.2754053120840361E-3</v>
      </c>
      <c r="D169" s="54">
        <v>70.316900000000004</v>
      </c>
      <c r="E169" s="5">
        <f t="shared" si="29"/>
        <v>5.2652948021834067E-3</v>
      </c>
      <c r="F169" s="53">
        <f t="shared" si="23"/>
        <v>-1.0110509900629339E-5</v>
      </c>
      <c r="G169" s="34">
        <v>98.024900000000002</v>
      </c>
      <c r="H169" s="5">
        <f t="shared" si="30"/>
        <v>5.2526491421118759E-3</v>
      </c>
      <c r="I169" s="37">
        <f t="shared" si="24"/>
        <v>-2.2756169972160123E-5</v>
      </c>
      <c r="J169" s="42">
        <v>1126.0224000000001</v>
      </c>
      <c r="K169" s="44">
        <f t="shared" si="31"/>
        <v>5.2644096340623836E-3</v>
      </c>
      <c r="L169" s="45">
        <f t="shared" si="25"/>
        <v>-1.0995678021652466E-5</v>
      </c>
      <c r="M169" s="18">
        <v>112.7188</v>
      </c>
      <c r="N169" s="13">
        <f t="shared" si="26"/>
        <v>5.2653921753988975E-3</v>
      </c>
      <c r="O169" s="11">
        <f t="shared" si="27"/>
        <v>-1.0013136685138591E-5</v>
      </c>
      <c r="P169" s="76">
        <v>44015</v>
      </c>
      <c r="Q169">
        <v>112.51</v>
      </c>
      <c r="R169" s="13">
        <f t="shared" si="32"/>
        <v>3.6574487065121897E-3</v>
      </c>
      <c r="S169" s="11">
        <f t="shared" si="28"/>
        <v>-1.6179566055718464E-3</v>
      </c>
    </row>
    <row r="170" spans="1:19" ht="14.25" x14ac:dyDescent="0.45">
      <c r="A170" s="58">
        <v>44018</v>
      </c>
      <c r="B170" s="57">
        <v>15185.78</v>
      </c>
      <c r="C170" s="5">
        <f t="shared" si="22"/>
        <v>1.4780892760844155E-2</v>
      </c>
      <c r="D170" s="54">
        <v>71.355599999999995</v>
      </c>
      <c r="E170" s="5">
        <f t="shared" si="29"/>
        <v>1.4771697842197229E-2</v>
      </c>
      <c r="F170" s="53">
        <f t="shared" si="23"/>
        <v>-9.1949186469264532E-6</v>
      </c>
      <c r="G170" s="34">
        <v>99.464500000000001</v>
      </c>
      <c r="H170" s="5">
        <f t="shared" si="30"/>
        <v>1.4686064459132231E-2</v>
      </c>
      <c r="I170" s="37">
        <f t="shared" si="24"/>
        <v>-9.4828301711924468E-5</v>
      </c>
      <c r="J170" s="42">
        <v>1142.6190999999999</v>
      </c>
      <c r="K170" s="44">
        <f t="shared" si="31"/>
        <v>1.4739227212531292E-2</v>
      </c>
      <c r="L170" s="45">
        <f t="shared" si="25"/>
        <v>-4.1665548312863621E-5</v>
      </c>
      <c r="M170" s="18">
        <v>114.3783</v>
      </c>
      <c r="N170" s="13">
        <f t="shared" si="26"/>
        <v>1.4722477528149591E-2</v>
      </c>
      <c r="O170" s="11">
        <f t="shared" si="27"/>
        <v>-5.8415232694564168E-5</v>
      </c>
      <c r="P170" s="76">
        <v>44018</v>
      </c>
      <c r="Q170">
        <v>114.28</v>
      </c>
      <c r="R170" s="13">
        <f t="shared" si="32"/>
        <v>1.573193493911651E-2</v>
      </c>
      <c r="S170" s="11">
        <f t="shared" si="28"/>
        <v>9.5104217827235438E-4</v>
      </c>
    </row>
    <row r="171" spans="1:19" ht="14.25" x14ac:dyDescent="0.45">
      <c r="A171" s="58">
        <v>44019</v>
      </c>
      <c r="B171" s="57">
        <v>15236.58</v>
      </c>
      <c r="C171" s="5">
        <f t="shared" si="22"/>
        <v>3.3452348183629077E-3</v>
      </c>
      <c r="D171" s="54">
        <v>71.593599999999995</v>
      </c>
      <c r="E171" s="5">
        <f t="shared" si="29"/>
        <v>3.3354074522531363E-3</v>
      </c>
      <c r="F171" s="53">
        <f t="shared" si="23"/>
        <v>-9.8273661097714182E-6</v>
      </c>
      <c r="G171" s="34">
        <v>99.795299999999997</v>
      </c>
      <c r="H171" s="5">
        <f t="shared" si="30"/>
        <v>3.325809711002492E-3</v>
      </c>
      <c r="I171" s="37">
        <f t="shared" si="24"/>
        <v>-1.9425107360415694E-5</v>
      </c>
      <c r="J171" s="42">
        <v>1146.4302</v>
      </c>
      <c r="K171" s="44">
        <f t="shared" si="31"/>
        <v>3.3354072236322363E-3</v>
      </c>
      <c r="L171" s="45">
        <f t="shared" si="25"/>
        <v>-9.8275947306714073E-6</v>
      </c>
      <c r="M171" s="18">
        <v>114.7594</v>
      </c>
      <c r="N171" s="13">
        <f t="shared" si="26"/>
        <v>3.3319257236732458E-3</v>
      </c>
      <c r="O171" s="11">
        <f t="shared" si="27"/>
        <v>-1.3309094689661904E-5</v>
      </c>
      <c r="P171" s="76">
        <v>44019</v>
      </c>
      <c r="Q171">
        <v>114.65</v>
      </c>
      <c r="R171" s="13">
        <f t="shared" si="32"/>
        <v>3.2376618830942672E-3</v>
      </c>
      <c r="S171" s="11">
        <f t="shared" si="28"/>
        <v>-1.0757293526864053E-4</v>
      </c>
    </row>
    <row r="172" spans="1:19" ht="14.25" x14ac:dyDescent="0.45">
      <c r="A172" s="58">
        <v>44020</v>
      </c>
      <c r="B172" s="57">
        <v>15104.09</v>
      </c>
      <c r="C172" s="5">
        <f t="shared" si="22"/>
        <v>-8.6955209108605658E-3</v>
      </c>
      <c r="D172" s="54">
        <v>70.971999999999994</v>
      </c>
      <c r="E172" s="5">
        <f t="shared" si="29"/>
        <v>-8.6823403209225214E-3</v>
      </c>
      <c r="F172" s="53">
        <f t="shared" si="23"/>
        <v>1.3180589938044385E-5</v>
      </c>
      <c r="G172" s="34">
        <v>98.931399999999996</v>
      </c>
      <c r="H172" s="5">
        <f t="shared" si="30"/>
        <v>-8.6567203064673581E-3</v>
      </c>
      <c r="I172" s="37">
        <f t="shared" si="24"/>
        <v>3.8800604393207649E-5</v>
      </c>
      <c r="J172" s="42">
        <v>1136.4834000000001</v>
      </c>
      <c r="K172" s="44">
        <f t="shared" si="31"/>
        <v>-8.6763241233526189E-3</v>
      </c>
      <c r="L172" s="45">
        <f t="shared" si="25"/>
        <v>1.9196787507946844E-5</v>
      </c>
      <c r="M172" s="18">
        <v>113.7651</v>
      </c>
      <c r="N172" s="13">
        <f t="shared" si="26"/>
        <v>-8.6642139990275036E-3</v>
      </c>
      <c r="O172" s="11">
        <f t="shared" si="27"/>
        <v>3.1306911833062223E-5</v>
      </c>
      <c r="P172" s="76">
        <v>44020</v>
      </c>
      <c r="Q172">
        <v>113.85</v>
      </c>
      <c r="R172" s="13">
        <f t="shared" si="32"/>
        <v>-6.9777583951157185E-3</v>
      </c>
      <c r="S172" s="11">
        <f t="shared" si="28"/>
        <v>1.7177625157448473E-3</v>
      </c>
    </row>
    <row r="173" spans="1:19" ht="14.25" x14ac:dyDescent="0.45">
      <c r="A173" s="58">
        <v>44021</v>
      </c>
      <c r="B173" s="57">
        <v>15268.19</v>
      </c>
      <c r="C173" s="5">
        <f t="shared" si="22"/>
        <v>1.0864606871383797E-2</v>
      </c>
      <c r="D173" s="54">
        <v>71.743399999999994</v>
      </c>
      <c r="E173" s="5">
        <f t="shared" si="29"/>
        <v>1.0869075128219663E-2</v>
      </c>
      <c r="F173" s="53">
        <f t="shared" si="23"/>
        <v>4.4682568358656027E-6</v>
      </c>
      <c r="G173" s="34">
        <v>100.0014</v>
      </c>
      <c r="H173" s="5">
        <f t="shared" si="30"/>
        <v>1.0815575236982511E-2</v>
      </c>
      <c r="I173" s="37">
        <f t="shared" si="24"/>
        <v>-4.9031634401286439E-5</v>
      </c>
      <c r="J173" s="42">
        <v>1148.7982</v>
      </c>
      <c r="K173" s="44">
        <f t="shared" si="31"/>
        <v>1.0835881984725848E-2</v>
      </c>
      <c r="L173" s="45">
        <f t="shared" si="25"/>
        <v>-2.8724886657949256E-5</v>
      </c>
      <c r="M173" s="18">
        <v>114.99630000000001</v>
      </c>
      <c r="N173" s="13">
        <f t="shared" si="26"/>
        <v>1.0822299633191479E-2</v>
      </c>
      <c r="O173" s="11">
        <f t="shared" si="27"/>
        <v>-4.2307238192318408E-5</v>
      </c>
      <c r="P173" s="76">
        <v>44021</v>
      </c>
      <c r="Q173">
        <v>115.07</v>
      </c>
      <c r="R173" s="13">
        <f t="shared" si="32"/>
        <v>1.0715854194115026E-2</v>
      </c>
      <c r="S173" s="11">
        <f t="shared" si="28"/>
        <v>-1.4875267726877084E-4</v>
      </c>
    </row>
    <row r="174" spans="1:19" ht="14.25" x14ac:dyDescent="0.45">
      <c r="A174" s="58">
        <v>44022</v>
      </c>
      <c r="B174" s="57">
        <v>15204.13</v>
      </c>
      <c r="C174" s="5">
        <f t="shared" si="22"/>
        <v>-4.1956512199547991E-3</v>
      </c>
      <c r="D174" s="54">
        <v>71.441199999999995</v>
      </c>
      <c r="E174" s="5">
        <f t="shared" si="29"/>
        <v>-4.2122341567307764E-3</v>
      </c>
      <c r="F174" s="53">
        <f t="shared" si="23"/>
        <v>-1.6582936775977331E-5</v>
      </c>
      <c r="G174" s="34">
        <v>99.586200000000005</v>
      </c>
      <c r="H174" s="5">
        <f t="shared" si="30"/>
        <v>-4.151941872813758E-3</v>
      </c>
      <c r="I174" s="37">
        <f t="shared" si="24"/>
        <v>4.3709347141041022E-5</v>
      </c>
      <c r="J174" s="42">
        <v>1143.9919</v>
      </c>
      <c r="K174" s="44">
        <f t="shared" si="31"/>
        <v>-4.1837635191280809E-3</v>
      </c>
      <c r="L174" s="45">
        <f t="shared" si="25"/>
        <v>1.1887700826718195E-5</v>
      </c>
      <c r="M174" s="18">
        <v>114.51600000000001</v>
      </c>
      <c r="N174" s="13">
        <f t="shared" si="26"/>
        <v>-4.1766561185011541E-3</v>
      </c>
      <c r="O174" s="11">
        <f t="shared" si="27"/>
        <v>1.8995101453644914E-5</v>
      </c>
      <c r="P174" s="76">
        <v>44022</v>
      </c>
      <c r="Q174">
        <v>114.38</v>
      </c>
      <c r="R174" s="13">
        <f t="shared" si="32"/>
        <v>-5.9963500477969722E-3</v>
      </c>
      <c r="S174" s="11">
        <f t="shared" si="28"/>
        <v>-1.8006988278421732E-3</v>
      </c>
    </row>
    <row r="175" spans="1:19" ht="14.25" x14ac:dyDescent="0.45">
      <c r="A175" s="58">
        <v>44025</v>
      </c>
      <c r="B175" s="57">
        <v>15254.09</v>
      </c>
      <c r="C175" s="5">
        <f t="shared" si="22"/>
        <v>3.2859492782553179E-3</v>
      </c>
      <c r="D175" s="54">
        <v>71.674400000000006</v>
      </c>
      <c r="E175" s="5">
        <f t="shared" si="29"/>
        <v>3.2642228853940747E-3</v>
      </c>
      <c r="F175" s="53">
        <f t="shared" si="23"/>
        <v>-2.1726392861243227E-5</v>
      </c>
      <c r="G175" s="34">
        <v>99.910899999999998</v>
      </c>
      <c r="H175" s="5">
        <f t="shared" si="30"/>
        <v>3.2604919155465595E-3</v>
      </c>
      <c r="I175" s="37">
        <f t="shared" si="24"/>
        <v>-2.5457362708758424E-5</v>
      </c>
      <c r="J175" s="42">
        <v>1147.7329999999999</v>
      </c>
      <c r="K175" s="44">
        <f t="shared" si="31"/>
        <v>3.2702154621899737E-3</v>
      </c>
      <c r="L175" s="45">
        <f t="shared" si="25"/>
        <v>-1.5733816065344186E-5</v>
      </c>
      <c r="M175" s="18">
        <v>114.8903</v>
      </c>
      <c r="N175" s="13">
        <f t="shared" si="26"/>
        <v>3.2685388941282589E-3</v>
      </c>
      <c r="O175" s="11">
        <f t="shared" si="27"/>
        <v>-1.7410384127058975E-5</v>
      </c>
      <c r="P175" s="76">
        <v>44025</v>
      </c>
      <c r="Q175">
        <v>114.86</v>
      </c>
      <c r="R175" s="13">
        <f t="shared" si="32"/>
        <v>4.1965378562687228E-3</v>
      </c>
      <c r="S175" s="11">
        <f t="shared" si="28"/>
        <v>9.1058857801340487E-4</v>
      </c>
    </row>
    <row r="176" spans="1:19" ht="14.25" x14ac:dyDescent="0.45">
      <c r="A176" s="58">
        <v>44026</v>
      </c>
      <c r="B176" s="57">
        <v>14978.23</v>
      </c>
      <c r="C176" s="5">
        <f t="shared" si="22"/>
        <v>-1.8084330169810259E-2</v>
      </c>
      <c r="D176" s="54">
        <v>70.383700000000005</v>
      </c>
      <c r="E176" s="5">
        <f t="shared" si="29"/>
        <v>-1.8007824271985551E-2</v>
      </c>
      <c r="F176" s="53">
        <f t="shared" si="23"/>
        <v>7.6505897824707958E-5</v>
      </c>
      <c r="G176" s="34">
        <v>98.104799999999997</v>
      </c>
      <c r="H176" s="5">
        <f t="shared" si="30"/>
        <v>-1.8077106702071521E-2</v>
      </c>
      <c r="I176" s="37">
        <f t="shared" si="24"/>
        <v>7.223467738737277E-6</v>
      </c>
      <c r="J176" s="42">
        <v>1127.0433</v>
      </c>
      <c r="K176" s="44">
        <f t="shared" si="31"/>
        <v>-1.8026579352514838E-2</v>
      </c>
      <c r="L176" s="45">
        <f t="shared" si="25"/>
        <v>5.7750817295421086E-5</v>
      </c>
      <c r="M176" s="18">
        <v>112.82210000000001</v>
      </c>
      <c r="N176" s="13">
        <f t="shared" si="26"/>
        <v>-1.8001519710541203E-2</v>
      </c>
      <c r="O176" s="11">
        <f t="shared" si="27"/>
        <v>8.2810459269055947E-5</v>
      </c>
      <c r="P176" s="76">
        <v>44026</v>
      </c>
      <c r="Q176">
        <v>112.93</v>
      </c>
      <c r="R176" s="13">
        <f t="shared" si="32"/>
        <v>-1.6803064600383055E-2</v>
      </c>
      <c r="S176" s="11">
        <f t="shared" si="28"/>
        <v>1.2812655694272035E-3</v>
      </c>
    </row>
    <row r="177" spans="1:19" ht="14.25" x14ac:dyDescent="0.45">
      <c r="A177" s="58">
        <v>44027</v>
      </c>
      <c r="B177" s="57">
        <v>14993.52</v>
      </c>
      <c r="C177" s="5">
        <f t="shared" si="22"/>
        <v>1.0208148759900393E-3</v>
      </c>
      <c r="D177" s="54">
        <v>70.455200000000005</v>
      </c>
      <c r="E177" s="5">
        <f t="shared" si="29"/>
        <v>1.0158602062693145E-3</v>
      </c>
      <c r="F177" s="53">
        <f t="shared" si="23"/>
        <v>-4.9546697207247803E-6</v>
      </c>
      <c r="G177" s="34">
        <v>98.203800000000001</v>
      </c>
      <c r="H177" s="5">
        <f t="shared" si="30"/>
        <v>1.00912493578309E-3</v>
      </c>
      <c r="I177" s="37">
        <f t="shared" si="24"/>
        <v>-1.1689940206949245E-5</v>
      </c>
      <c r="J177" s="42">
        <v>1128.1886999999999</v>
      </c>
      <c r="K177" s="44">
        <f t="shared" si="31"/>
        <v>1.0162874842518654E-3</v>
      </c>
      <c r="L177" s="45">
        <f t="shared" si="25"/>
        <v>-4.5273917381738471E-6</v>
      </c>
      <c r="M177" s="18">
        <v>112.9367</v>
      </c>
      <c r="N177" s="13">
        <f t="shared" si="26"/>
        <v>1.0157584373982065E-3</v>
      </c>
      <c r="O177" s="11">
        <f t="shared" si="27"/>
        <v>-5.0564385918328014E-6</v>
      </c>
      <c r="P177" s="76">
        <v>44027</v>
      </c>
      <c r="Q177">
        <v>112.97</v>
      </c>
      <c r="R177" s="13">
        <f t="shared" si="32"/>
        <v>3.542017178783663E-4</v>
      </c>
      <c r="S177" s="11">
        <f t="shared" si="28"/>
        <v>-6.6661315811167299E-4</v>
      </c>
    </row>
    <row r="178" spans="1:19" ht="14.25" x14ac:dyDescent="0.45">
      <c r="A178" s="58">
        <v>44028</v>
      </c>
      <c r="B178" s="57">
        <v>15167.99</v>
      </c>
      <c r="C178" s="5">
        <f t="shared" si="22"/>
        <v>1.1636360240957488E-2</v>
      </c>
      <c r="D178" s="54">
        <v>71.271500000000003</v>
      </c>
      <c r="E178" s="5">
        <f t="shared" si="29"/>
        <v>1.1586085909911503E-2</v>
      </c>
      <c r="F178" s="53">
        <f t="shared" si="23"/>
        <v>-5.0274331045985221E-5</v>
      </c>
      <c r="G178" s="34">
        <v>99.3399</v>
      </c>
      <c r="H178" s="5">
        <f t="shared" si="30"/>
        <v>1.15687987633879E-2</v>
      </c>
      <c r="I178" s="37">
        <f t="shared" si="24"/>
        <v>-6.7561477569588746E-5</v>
      </c>
      <c r="J178" s="42">
        <v>1141.2696000000001</v>
      </c>
      <c r="K178" s="44">
        <f t="shared" si="31"/>
        <v>1.1594602924138719E-2</v>
      </c>
      <c r="L178" s="45">
        <f t="shared" si="25"/>
        <v>-4.1757316818769041E-5</v>
      </c>
      <c r="M178" s="18">
        <v>114.24469999999999</v>
      </c>
      <c r="N178" s="13">
        <f t="shared" si="26"/>
        <v>1.1581709045863642E-2</v>
      </c>
      <c r="O178" s="11">
        <f t="shared" si="27"/>
        <v>-5.4651195093846638E-5</v>
      </c>
      <c r="P178" s="76">
        <v>44028</v>
      </c>
      <c r="Q178">
        <v>114.08</v>
      </c>
      <c r="R178" s="13">
        <f t="shared" si="32"/>
        <v>9.8256174205542113E-3</v>
      </c>
      <c r="S178" s="11">
        <f t="shared" si="28"/>
        <v>-1.8107428204032772E-3</v>
      </c>
    </row>
    <row r="179" spans="1:19" ht="14.25" x14ac:dyDescent="0.45">
      <c r="A179" s="58">
        <v>44029</v>
      </c>
      <c r="B179" s="57">
        <v>15396.44</v>
      </c>
      <c r="C179" s="5">
        <f t="shared" si="22"/>
        <v>1.506132322080922E-2</v>
      </c>
      <c r="D179" s="54">
        <v>72.341099999999997</v>
      </c>
      <c r="E179" s="5">
        <f t="shared" si="29"/>
        <v>1.5007401275404453E-2</v>
      </c>
      <c r="F179" s="53">
        <f t="shared" si="23"/>
        <v>-5.3921945404766802E-5</v>
      </c>
      <c r="G179" s="34">
        <v>100.82769999999999</v>
      </c>
      <c r="H179" s="5">
        <f t="shared" si="30"/>
        <v>1.4976862267829905E-2</v>
      </c>
      <c r="I179" s="37">
        <f t="shared" si="24"/>
        <v>-8.4460952979314996E-5</v>
      </c>
      <c r="J179" s="42">
        <v>1158.405</v>
      </c>
      <c r="K179" s="44">
        <f t="shared" si="31"/>
        <v>1.501433140775843E-2</v>
      </c>
      <c r="L179" s="45">
        <f t="shared" si="25"/>
        <v>-4.6991813050789588E-5</v>
      </c>
      <c r="M179" s="18">
        <v>115.95699999999999</v>
      </c>
      <c r="N179" s="13">
        <f t="shared" si="26"/>
        <v>1.4988003819870865E-2</v>
      </c>
      <c r="O179" s="11">
        <f t="shared" si="27"/>
        <v>-7.3319400938354207E-5</v>
      </c>
      <c r="P179" s="76">
        <v>44029</v>
      </c>
      <c r="Q179">
        <v>115.81</v>
      </c>
      <c r="R179" s="13">
        <f t="shared" si="32"/>
        <v>1.5164796633941213E-2</v>
      </c>
      <c r="S179" s="11">
        <f t="shared" si="28"/>
        <v>1.0347341313199365E-4</v>
      </c>
    </row>
    <row r="180" spans="1:19" ht="14.25" x14ac:dyDescent="0.45">
      <c r="A180" s="58">
        <v>44032</v>
      </c>
      <c r="B180" s="57">
        <v>15566.56</v>
      </c>
      <c r="C180" s="5">
        <f t="shared" si="22"/>
        <v>1.1049307502253747E-2</v>
      </c>
      <c r="D180" s="54">
        <v>73.137699999999995</v>
      </c>
      <c r="E180" s="5">
        <f t="shared" si="29"/>
        <v>1.1011720861308305E-2</v>
      </c>
      <c r="F180" s="53">
        <f t="shared" si="23"/>
        <v>-3.7586640945441729E-5</v>
      </c>
      <c r="G180" s="34">
        <v>101.9342</v>
      </c>
      <c r="H180" s="5">
        <f t="shared" si="30"/>
        <v>1.0974166821220876E-2</v>
      </c>
      <c r="I180" s="37">
        <f t="shared" si="24"/>
        <v>-7.5140681032870305E-5</v>
      </c>
      <c r="J180" s="42">
        <v>1171.1601000000001</v>
      </c>
      <c r="K180" s="44">
        <f t="shared" si="31"/>
        <v>1.1010915871392246E-2</v>
      </c>
      <c r="L180" s="45">
        <f t="shared" si="25"/>
        <v>-3.8391630861500659E-5</v>
      </c>
      <c r="M180" s="18">
        <v>117.2319</v>
      </c>
      <c r="N180" s="13">
        <f t="shared" si="26"/>
        <v>1.099459282320181E-2</v>
      </c>
      <c r="O180" s="11">
        <f t="shared" si="27"/>
        <v>-5.4714679051937054E-5</v>
      </c>
      <c r="P180" s="76">
        <v>44032</v>
      </c>
      <c r="Q180">
        <v>117.06</v>
      </c>
      <c r="R180" s="13">
        <f t="shared" si="32"/>
        <v>1.079354114497888E-2</v>
      </c>
      <c r="S180" s="11">
        <f t="shared" si="28"/>
        <v>-2.5576635727486696E-4</v>
      </c>
    </row>
    <row r="181" spans="1:19" ht="14.25" x14ac:dyDescent="0.45">
      <c r="A181" s="58">
        <v>44033</v>
      </c>
      <c r="B181" s="57">
        <v>15764.41</v>
      </c>
      <c r="C181" s="5">
        <f t="shared" si="22"/>
        <v>1.2709937198713162E-2</v>
      </c>
      <c r="D181" s="54">
        <v>74.064700000000002</v>
      </c>
      <c r="E181" s="5">
        <f t="shared" si="29"/>
        <v>1.267472179190765E-2</v>
      </c>
      <c r="F181" s="53">
        <f t="shared" si="23"/>
        <v>-3.5215406805511051E-5</v>
      </c>
      <c r="G181" s="34">
        <v>103.2221</v>
      </c>
      <c r="H181" s="5">
        <f t="shared" si="30"/>
        <v>1.2634621157570303E-2</v>
      </c>
      <c r="I181" s="37">
        <f t="shared" si="24"/>
        <v>-7.5316041142858836E-5</v>
      </c>
      <c r="J181" s="42">
        <v>1185.9994999999999</v>
      </c>
      <c r="K181" s="44">
        <f t="shared" si="31"/>
        <v>1.267068439233876E-2</v>
      </c>
      <c r="L181" s="45">
        <f t="shared" si="25"/>
        <v>-3.9252806374401317E-5</v>
      </c>
      <c r="M181" s="18">
        <v>118.71469999999999</v>
      </c>
      <c r="N181" s="13">
        <f t="shared" si="26"/>
        <v>1.264843442783059E-2</v>
      </c>
      <c r="O181" s="11">
        <f t="shared" si="27"/>
        <v>-6.1502770882571056E-5</v>
      </c>
      <c r="P181" s="76">
        <v>44033</v>
      </c>
      <c r="Q181">
        <v>118.54</v>
      </c>
      <c r="R181" s="13">
        <f t="shared" si="32"/>
        <v>1.2643089014180875E-2</v>
      </c>
      <c r="S181" s="11">
        <f t="shared" si="28"/>
        <v>-6.6848184532286581E-5</v>
      </c>
    </row>
    <row r="182" spans="1:19" ht="14.25" x14ac:dyDescent="0.45">
      <c r="A182" s="58">
        <v>44034</v>
      </c>
      <c r="B182" s="57">
        <v>15722.51</v>
      </c>
      <c r="C182" s="5">
        <f t="shared" si="22"/>
        <v>-2.657885705839913E-3</v>
      </c>
      <c r="D182" s="54">
        <v>73.868099999999998</v>
      </c>
      <c r="E182" s="5">
        <f t="shared" si="29"/>
        <v>-2.6544359188656053E-3</v>
      </c>
      <c r="F182" s="53">
        <f t="shared" si="23"/>
        <v>3.4497869743077558E-6</v>
      </c>
      <c r="G182" s="34">
        <v>102.9482</v>
      </c>
      <c r="H182" s="5">
        <f t="shared" si="30"/>
        <v>-2.6535015272891593E-3</v>
      </c>
      <c r="I182" s="37">
        <f t="shared" si="24"/>
        <v>4.3841785507536812E-6</v>
      </c>
      <c r="J182" s="42">
        <v>1182.8547000000001</v>
      </c>
      <c r="K182" s="44">
        <f t="shared" si="31"/>
        <v>-2.6516031414851593E-3</v>
      </c>
      <c r="L182" s="45">
        <f t="shared" si="25"/>
        <v>6.2825643547537169E-6</v>
      </c>
      <c r="M182" s="18">
        <v>118.4004</v>
      </c>
      <c r="N182" s="13">
        <f t="shared" si="26"/>
        <v>-2.6475238534063861E-3</v>
      </c>
      <c r="O182" s="11">
        <f t="shared" si="27"/>
        <v>1.0361852433526941E-5</v>
      </c>
      <c r="P182" s="76">
        <v>44034</v>
      </c>
      <c r="Q182">
        <v>118.11</v>
      </c>
      <c r="R182" s="13">
        <f t="shared" si="32"/>
        <v>-3.6274675215117735E-3</v>
      </c>
      <c r="S182" s="11">
        <f t="shared" si="28"/>
        <v>-9.6958181567186053E-4</v>
      </c>
    </row>
    <row r="183" spans="1:19" ht="14.25" x14ac:dyDescent="0.45">
      <c r="A183" s="58">
        <v>44035</v>
      </c>
      <c r="B183" s="57">
        <v>15841.48</v>
      </c>
      <c r="C183" s="5">
        <f t="shared" si="22"/>
        <v>7.5668579635184141E-3</v>
      </c>
      <c r="D183" s="54">
        <v>74.425899999999999</v>
      </c>
      <c r="E183" s="5">
        <f t="shared" si="29"/>
        <v>7.5512975154363726E-3</v>
      </c>
      <c r="F183" s="53">
        <f t="shared" si="23"/>
        <v>-1.5560448082041489E-5</v>
      </c>
      <c r="G183" s="34">
        <v>103.7239</v>
      </c>
      <c r="H183" s="5">
        <f t="shared" si="30"/>
        <v>7.5348573360194404E-3</v>
      </c>
      <c r="I183" s="37">
        <f t="shared" si="24"/>
        <v>-3.2000627498973699E-5</v>
      </c>
      <c r="J183" s="42">
        <v>1191.7781</v>
      </c>
      <c r="K183" s="44">
        <f t="shared" si="31"/>
        <v>7.5439527779699311E-3</v>
      </c>
      <c r="L183" s="45">
        <f t="shared" si="25"/>
        <v>-2.2905185548482976E-5</v>
      </c>
      <c r="M183" s="18">
        <v>119.2929</v>
      </c>
      <c r="N183" s="13">
        <f t="shared" si="26"/>
        <v>7.5379812906037902E-3</v>
      </c>
      <c r="O183" s="11">
        <f t="shared" si="27"/>
        <v>-2.8876672914623924E-5</v>
      </c>
      <c r="P183" s="76">
        <v>44035</v>
      </c>
      <c r="Q183">
        <v>119.08</v>
      </c>
      <c r="R183" s="13">
        <f t="shared" si="32"/>
        <v>8.2126830920328242E-3</v>
      </c>
      <c r="S183" s="11">
        <f t="shared" si="28"/>
        <v>6.458251285144101E-4</v>
      </c>
    </row>
    <row r="184" spans="1:19" ht="14.25" x14ac:dyDescent="0.45">
      <c r="A184" s="58">
        <v>44036</v>
      </c>
      <c r="B184" s="57">
        <v>15811.4</v>
      </c>
      <c r="C184" s="5">
        <f t="shared" si="22"/>
        <v>-1.8988124846920362E-3</v>
      </c>
      <c r="D184" s="54">
        <v>74.284700000000001</v>
      </c>
      <c r="E184" s="5">
        <f t="shared" si="29"/>
        <v>-1.8971890161891825E-3</v>
      </c>
      <c r="F184" s="53">
        <f t="shared" si="23"/>
        <v>1.6234685028537754E-6</v>
      </c>
      <c r="G184" s="34">
        <v>103.5274</v>
      </c>
      <c r="H184" s="5">
        <f t="shared" si="30"/>
        <v>-1.8944524839501486E-3</v>
      </c>
      <c r="I184" s="37">
        <f t="shared" si="24"/>
        <v>4.3600007418875819E-6</v>
      </c>
      <c r="J184" s="42">
        <v>1189.5192</v>
      </c>
      <c r="K184" s="44">
        <f t="shared" si="31"/>
        <v>-1.8954031795013204E-3</v>
      </c>
      <c r="L184" s="45">
        <f t="shared" si="25"/>
        <v>3.4093051907158056E-6</v>
      </c>
      <c r="M184" s="18">
        <v>119.0671</v>
      </c>
      <c r="N184" s="13">
        <f t="shared" si="26"/>
        <v>-1.8928201091599206E-3</v>
      </c>
      <c r="O184" s="11">
        <f t="shared" si="27"/>
        <v>5.9923755321156236E-6</v>
      </c>
      <c r="P184" s="76">
        <v>44036</v>
      </c>
      <c r="Q184">
        <v>118.99</v>
      </c>
      <c r="R184" s="13">
        <f t="shared" si="32"/>
        <v>-7.5579442391671137E-4</v>
      </c>
      <c r="S184" s="11">
        <f t="shared" si="28"/>
        <v>1.1430180607753249E-3</v>
      </c>
    </row>
    <row r="185" spans="1:19" ht="14.25" x14ac:dyDescent="0.45">
      <c r="A185" s="58">
        <v>44039</v>
      </c>
      <c r="B185" s="57">
        <v>15723.39</v>
      </c>
      <c r="C185" s="5">
        <f t="shared" si="22"/>
        <v>-5.566237018859832E-3</v>
      </c>
      <c r="D185" s="54">
        <v>73.871499999999997</v>
      </c>
      <c r="E185" s="5">
        <f t="shared" si="29"/>
        <v>-5.5623836402381999E-3</v>
      </c>
      <c r="F185" s="53">
        <f t="shared" si="23"/>
        <v>3.8533786216321531E-6</v>
      </c>
      <c r="G185" s="34">
        <v>102.9532</v>
      </c>
      <c r="H185" s="5">
        <f t="shared" si="30"/>
        <v>-5.5463577758159133E-3</v>
      </c>
      <c r="I185" s="37">
        <f t="shared" si="24"/>
        <v>1.9879243043918748E-5</v>
      </c>
      <c r="J185" s="42">
        <v>1182.9123</v>
      </c>
      <c r="K185" s="44">
        <f t="shared" si="31"/>
        <v>-5.5542609148301336E-3</v>
      </c>
      <c r="L185" s="45">
        <f t="shared" si="25"/>
        <v>1.1976104029698398E-5</v>
      </c>
      <c r="M185" s="18">
        <v>118.4066</v>
      </c>
      <c r="N185" s="13">
        <f t="shared" si="26"/>
        <v>-5.5472922410976233E-3</v>
      </c>
      <c r="O185" s="11">
        <f t="shared" si="27"/>
        <v>1.8944777762208709E-5</v>
      </c>
      <c r="P185" s="76">
        <v>44039</v>
      </c>
      <c r="Q185">
        <v>118.39</v>
      </c>
      <c r="R185" s="13">
        <f t="shared" si="32"/>
        <v>-5.0424405412219375E-3</v>
      </c>
      <c r="S185" s="11">
        <f t="shared" si="28"/>
        <v>5.237964776378945E-4</v>
      </c>
    </row>
    <row r="186" spans="1:19" ht="14.25" x14ac:dyDescent="0.45">
      <c r="A186" s="58">
        <v>44040</v>
      </c>
      <c r="B186" s="57">
        <v>15961.7</v>
      </c>
      <c r="C186" s="5">
        <f t="shared" si="22"/>
        <v>1.5156400750728771E-2</v>
      </c>
      <c r="D186" s="54">
        <v>74.987899999999996</v>
      </c>
      <c r="E186" s="5">
        <f t="shared" si="29"/>
        <v>1.5112729537101632E-2</v>
      </c>
      <c r="F186" s="53">
        <f t="shared" si="23"/>
        <v>-4.3671213627138883E-5</v>
      </c>
      <c r="G186" s="34">
        <v>104.50920000000001</v>
      </c>
      <c r="H186" s="5">
        <f t="shared" si="30"/>
        <v>1.5113663295555746E-2</v>
      </c>
      <c r="I186" s="37">
        <f t="shared" si="24"/>
        <v>-4.2737455173025296E-5</v>
      </c>
      <c r="J186" s="42">
        <v>1200.7853</v>
      </c>
      <c r="K186" s="44">
        <f t="shared" si="31"/>
        <v>1.5109319600447257E-2</v>
      </c>
      <c r="L186" s="45">
        <f t="shared" si="25"/>
        <v>-4.7081150281513828E-5</v>
      </c>
      <c r="M186" s="18">
        <v>120.19410000000001</v>
      </c>
      <c r="N186" s="13">
        <f t="shared" si="26"/>
        <v>1.5096286862387842E-2</v>
      </c>
      <c r="O186" s="11">
        <f t="shared" si="27"/>
        <v>-6.0113888340929122E-5</v>
      </c>
      <c r="P186" s="76">
        <v>44040</v>
      </c>
      <c r="Q186">
        <v>120.02</v>
      </c>
      <c r="R186" s="13">
        <f t="shared" si="32"/>
        <v>1.3768054734352608E-2</v>
      </c>
      <c r="S186" s="11">
        <f t="shared" si="28"/>
        <v>-1.388346016376163E-3</v>
      </c>
    </row>
    <row r="187" spans="1:19" ht="14.25" x14ac:dyDescent="0.45">
      <c r="A187" s="58">
        <v>44041</v>
      </c>
      <c r="B187" s="57">
        <v>15824.19</v>
      </c>
      <c r="C187" s="5">
        <f t="shared" si="22"/>
        <v>-8.6149971494264843E-3</v>
      </c>
      <c r="D187" s="54">
        <v>74.343500000000006</v>
      </c>
      <c r="E187" s="5">
        <f t="shared" si="29"/>
        <v>-8.5933863996723314E-3</v>
      </c>
      <c r="F187" s="53">
        <f t="shared" si="23"/>
        <v>2.1610749754152891E-5</v>
      </c>
      <c r="G187" s="34">
        <v>103.6123</v>
      </c>
      <c r="H187" s="5">
        <f t="shared" si="30"/>
        <v>-8.5820195733964377E-3</v>
      </c>
      <c r="I187" s="37">
        <f t="shared" si="24"/>
        <v>3.2977576030046585E-5</v>
      </c>
      <c r="J187" s="42">
        <v>1190.4699000000001</v>
      </c>
      <c r="K187" s="44">
        <f t="shared" si="31"/>
        <v>-8.5905448709273635E-3</v>
      </c>
      <c r="L187" s="45">
        <f t="shared" si="25"/>
        <v>2.4452278499120794E-5</v>
      </c>
      <c r="M187" s="18">
        <v>119.16249999999999</v>
      </c>
      <c r="N187" s="13">
        <f t="shared" si="26"/>
        <v>-8.5827840135248579E-3</v>
      </c>
      <c r="O187" s="11">
        <f t="shared" si="27"/>
        <v>3.2213135901626444E-5</v>
      </c>
      <c r="P187" s="76">
        <v>44041</v>
      </c>
      <c r="Q187">
        <v>119.26</v>
      </c>
      <c r="R187" s="13">
        <f t="shared" si="32"/>
        <v>-6.3322779536743035E-3</v>
      </c>
      <c r="S187" s="11">
        <f t="shared" si="28"/>
        <v>2.2827191957521809E-3</v>
      </c>
    </row>
    <row r="188" spans="1:19" ht="14.25" x14ac:dyDescent="0.45">
      <c r="A188" s="58">
        <v>44042</v>
      </c>
      <c r="B188" s="57">
        <v>15685.92</v>
      </c>
      <c r="C188" s="5">
        <f t="shared" si="22"/>
        <v>-8.7378880056420138E-3</v>
      </c>
      <c r="D188" s="54">
        <v>73.692999999999998</v>
      </c>
      <c r="E188" s="5">
        <f t="shared" si="29"/>
        <v>-8.7499243377028302E-3</v>
      </c>
      <c r="F188" s="53">
        <f t="shared" si="23"/>
        <v>-1.2036332060816335E-5</v>
      </c>
      <c r="G188" s="34">
        <v>102.70820000000001</v>
      </c>
      <c r="H188" s="5">
        <f t="shared" si="30"/>
        <v>-8.7257979988861756E-3</v>
      </c>
      <c r="I188" s="37">
        <f t="shared" si="24"/>
        <v>1.2090006755838267E-5</v>
      </c>
      <c r="J188" s="42">
        <v>1180.0482</v>
      </c>
      <c r="K188" s="44">
        <f t="shared" si="31"/>
        <v>-8.7542742575852373E-3</v>
      </c>
      <c r="L188" s="45">
        <f t="shared" si="25"/>
        <v>-1.6386251943223407E-5</v>
      </c>
      <c r="M188" s="18">
        <v>118.1215</v>
      </c>
      <c r="N188" s="13">
        <f t="shared" si="26"/>
        <v>-8.7359697891534749E-3</v>
      </c>
      <c r="O188" s="11">
        <f t="shared" si="27"/>
        <v>1.9182164885389597E-6</v>
      </c>
      <c r="P188" s="76">
        <v>44042</v>
      </c>
      <c r="Q188">
        <v>117.96</v>
      </c>
      <c r="R188" s="13">
        <f t="shared" si="32"/>
        <v>-1.0900553412711789E-2</v>
      </c>
      <c r="S188" s="11">
        <f t="shared" si="28"/>
        <v>-2.1626654070697748E-3</v>
      </c>
    </row>
    <row r="189" spans="1:19" ht="14.25" x14ac:dyDescent="0.45">
      <c r="A189" s="58">
        <v>44043</v>
      </c>
      <c r="B189" s="57">
        <v>15645.34</v>
      </c>
      <c r="C189" s="5">
        <f t="shared" si="22"/>
        <v>-2.5870334669563233E-3</v>
      </c>
      <c r="D189" s="54">
        <v>73.502799999999993</v>
      </c>
      <c r="E189" s="5">
        <f t="shared" si="29"/>
        <v>-2.5809778405004868E-3</v>
      </c>
      <c r="F189" s="53">
        <f t="shared" si="23"/>
        <v>6.0556264558364603E-6</v>
      </c>
      <c r="G189" s="34">
        <v>102.4435</v>
      </c>
      <c r="H189" s="5">
        <f t="shared" si="30"/>
        <v>-2.5772041570196746E-3</v>
      </c>
      <c r="I189" s="37">
        <f t="shared" si="24"/>
        <v>9.8293099366486558E-6</v>
      </c>
      <c r="J189" s="42">
        <v>1177.0020999999999</v>
      </c>
      <c r="K189" s="44">
        <f t="shared" si="31"/>
        <v>-2.58133523698445E-3</v>
      </c>
      <c r="L189" s="45">
        <f t="shared" si="25"/>
        <v>5.6982299718733032E-6</v>
      </c>
      <c r="M189" s="18">
        <v>117.8173</v>
      </c>
      <c r="N189" s="13">
        <f t="shared" si="26"/>
        <v>-2.575314400849904E-3</v>
      </c>
      <c r="O189" s="11">
        <f t="shared" si="27"/>
        <v>1.1719066106419262E-5</v>
      </c>
      <c r="P189" s="76">
        <v>44043</v>
      </c>
      <c r="Q189">
        <v>118.02</v>
      </c>
      <c r="R189" s="13">
        <f t="shared" si="32"/>
        <v>5.0864699898278687E-4</v>
      </c>
      <c r="S189" s="11">
        <f t="shared" si="28"/>
        <v>3.0956804659391102E-3</v>
      </c>
    </row>
    <row r="190" spans="1:19" ht="14.25" x14ac:dyDescent="0.45">
      <c r="A190" s="58">
        <v>44046</v>
      </c>
      <c r="B190" s="57">
        <v>15388.98</v>
      </c>
      <c r="C190" s="5">
        <f t="shared" si="22"/>
        <v>-1.638570973849085E-2</v>
      </c>
      <c r="D190" s="54">
        <v>72.300299999999993</v>
      </c>
      <c r="E190" s="5">
        <f t="shared" si="29"/>
        <v>-1.6359920982602083E-2</v>
      </c>
      <c r="F190" s="53">
        <f t="shared" si="23"/>
        <v>2.5788755888767056E-5</v>
      </c>
      <c r="G190" s="34">
        <v>100.7722</v>
      </c>
      <c r="H190" s="5">
        <f t="shared" si="30"/>
        <v>-1.6314358646473459E-2</v>
      </c>
      <c r="I190" s="37">
        <f t="shared" si="24"/>
        <v>7.1351092017390982E-5</v>
      </c>
      <c r="J190" s="42">
        <v>1157.7579000000001</v>
      </c>
      <c r="K190" s="44">
        <f t="shared" si="31"/>
        <v>-1.6350183232468174E-2</v>
      </c>
      <c r="L190" s="45">
        <f t="shared" si="25"/>
        <v>3.5526506022676152E-5</v>
      </c>
      <c r="M190" s="18">
        <v>115.8933</v>
      </c>
      <c r="N190" s="13">
        <f t="shared" si="26"/>
        <v>-1.6330369139336942E-2</v>
      </c>
      <c r="O190" s="11">
        <f t="shared" si="27"/>
        <v>5.5340599153907988E-5</v>
      </c>
      <c r="P190" s="76">
        <v>44046</v>
      </c>
      <c r="Q190">
        <v>116.17</v>
      </c>
      <c r="R190" s="13">
        <f t="shared" si="32"/>
        <v>-1.5675309269615245E-2</v>
      </c>
      <c r="S190" s="11">
        <f t="shared" si="28"/>
        <v>7.1040046887560493E-4</v>
      </c>
    </row>
    <row r="191" spans="1:19" ht="14.25" x14ac:dyDescent="0.45">
      <c r="A191" s="58">
        <v>44047</v>
      </c>
      <c r="B191" s="57">
        <v>15676.74</v>
      </c>
      <c r="C191" s="5">
        <f t="shared" si="22"/>
        <v>1.8699095066729621E-2</v>
      </c>
      <c r="D191" s="54">
        <v>73.647999999999996</v>
      </c>
      <c r="E191" s="5">
        <f t="shared" si="29"/>
        <v>1.8640309929557786E-2</v>
      </c>
      <c r="F191" s="53">
        <f t="shared" si="23"/>
        <v>-5.8785137171835089E-5</v>
      </c>
      <c r="G191" s="34">
        <v>102.6463</v>
      </c>
      <c r="H191" s="5">
        <f t="shared" si="30"/>
        <v>1.859739094710644E-2</v>
      </c>
      <c r="I191" s="37">
        <f t="shared" si="24"/>
        <v>-1.0170411962318049E-4</v>
      </c>
      <c r="J191" s="42">
        <v>1179.3505</v>
      </c>
      <c r="K191" s="44">
        <f t="shared" si="31"/>
        <v>1.8650358593968575E-2</v>
      </c>
      <c r="L191" s="45">
        <f t="shared" si="25"/>
        <v>-4.8736472761046201E-5</v>
      </c>
      <c r="M191" s="18">
        <v>118.05249999999999</v>
      </c>
      <c r="N191" s="13">
        <f t="shared" si="26"/>
        <v>1.8630930347138364E-2</v>
      </c>
      <c r="O191" s="11">
        <f t="shared" si="27"/>
        <v>-6.8164719591257139E-5</v>
      </c>
      <c r="P191" s="76">
        <v>44047</v>
      </c>
      <c r="Q191">
        <v>118</v>
      </c>
      <c r="R191" s="13">
        <f t="shared" si="32"/>
        <v>1.5752776103985511E-2</v>
      </c>
      <c r="S191" s="11">
        <f t="shared" si="28"/>
        <v>-2.94631896274411E-3</v>
      </c>
    </row>
    <row r="192" spans="1:19" ht="14.25" x14ac:dyDescent="0.45">
      <c r="A192" s="58">
        <v>44048</v>
      </c>
      <c r="B192" s="57">
        <v>15689.69</v>
      </c>
      <c r="C192" s="5">
        <f t="shared" si="22"/>
        <v>8.2606460271716919E-4</v>
      </c>
      <c r="D192" s="54">
        <v>73.708500000000001</v>
      </c>
      <c r="E192" s="5">
        <f t="shared" si="29"/>
        <v>8.2147512491870245E-4</v>
      </c>
      <c r="F192" s="53">
        <f t="shared" si="23"/>
        <v>-4.5894777984667456E-6</v>
      </c>
      <c r="G192" s="34">
        <v>102.7299</v>
      </c>
      <c r="H192" s="5">
        <f t="shared" si="30"/>
        <v>8.1444728158741597E-4</v>
      </c>
      <c r="I192" s="37">
        <f t="shared" si="24"/>
        <v>-1.1617321129753222E-5</v>
      </c>
      <c r="J192" s="42">
        <v>1180.3206</v>
      </c>
      <c r="K192" s="44">
        <f t="shared" si="31"/>
        <v>8.225714068887946E-4</v>
      </c>
      <c r="L192" s="45">
        <f t="shared" si="25"/>
        <v>-3.4931958283745956E-6</v>
      </c>
      <c r="M192" s="18">
        <v>118.1495</v>
      </c>
      <c r="N192" s="13">
        <f t="shared" si="26"/>
        <v>8.216683255330981E-4</v>
      </c>
      <c r="O192" s="11">
        <f t="shared" si="27"/>
        <v>-4.3962771840710957E-6</v>
      </c>
      <c r="P192" s="76">
        <v>44048</v>
      </c>
      <c r="Q192">
        <v>118.03</v>
      </c>
      <c r="R192" s="13">
        <f t="shared" si="32"/>
        <v>2.5423728813556146E-4</v>
      </c>
      <c r="S192" s="11">
        <f t="shared" si="28"/>
        <v>-5.7182731458160774E-4</v>
      </c>
    </row>
    <row r="193" spans="1:19" ht="14.25" x14ac:dyDescent="0.45">
      <c r="A193" s="58">
        <v>44049</v>
      </c>
      <c r="B193" s="57">
        <v>15833.02</v>
      </c>
      <c r="C193" s="5">
        <f t="shared" si="22"/>
        <v>9.1352984029640094E-3</v>
      </c>
      <c r="D193" s="54">
        <v>74.379900000000006</v>
      </c>
      <c r="E193" s="5">
        <f t="shared" si="29"/>
        <v>9.1088544740431932E-3</v>
      </c>
      <c r="F193" s="53">
        <f t="shared" si="23"/>
        <v>-2.6443928920816262E-5</v>
      </c>
      <c r="G193" s="34">
        <v>103.67619999999999</v>
      </c>
      <c r="H193" s="5">
        <f t="shared" si="30"/>
        <v>9.2115343244760783E-3</v>
      </c>
      <c r="I193" s="37">
        <f t="shared" si="24"/>
        <v>7.6235921512068927E-5</v>
      </c>
      <c r="J193" s="42">
        <v>1191.0735999999999</v>
      </c>
      <c r="K193" s="44">
        <f t="shared" si="31"/>
        <v>9.1102366594295603E-3</v>
      </c>
      <c r="L193" s="45">
        <f t="shared" si="25"/>
        <v>-2.5061743534449121E-5</v>
      </c>
      <c r="M193" s="18">
        <v>119.2256</v>
      </c>
      <c r="N193" s="13">
        <f t="shared" si="26"/>
        <v>9.1079522130859125E-3</v>
      </c>
      <c r="O193" s="11">
        <f t="shared" si="27"/>
        <v>-2.7346189878096894E-5</v>
      </c>
      <c r="P193" s="76">
        <v>44049</v>
      </c>
      <c r="Q193">
        <v>119.02</v>
      </c>
      <c r="R193" s="13">
        <f t="shared" si="32"/>
        <v>8.3876980428703174E-3</v>
      </c>
      <c r="S193" s="11">
        <f t="shared" si="28"/>
        <v>-7.4760036009369202E-4</v>
      </c>
    </row>
    <row r="194" spans="1:19" ht="14.25" x14ac:dyDescent="0.45">
      <c r="A194" s="58">
        <v>44050</v>
      </c>
      <c r="B194" s="57">
        <v>15852.65</v>
      </c>
      <c r="C194" s="5">
        <f t="shared" si="22"/>
        <v>1.2398140089509013E-3</v>
      </c>
      <c r="D194" s="54">
        <v>74.471699999999998</v>
      </c>
      <c r="E194" s="5">
        <f t="shared" si="29"/>
        <v>1.234204401995509E-3</v>
      </c>
      <c r="F194" s="53">
        <f t="shared" si="23"/>
        <v>-5.6096069553923655E-6</v>
      </c>
      <c r="G194" s="34">
        <v>103.8036</v>
      </c>
      <c r="H194" s="5">
        <f t="shared" si="30"/>
        <v>1.2288259021839831E-3</v>
      </c>
      <c r="I194" s="37">
        <f t="shared" si="24"/>
        <v>-1.0988106766918193E-5</v>
      </c>
      <c r="J194" s="42">
        <v>1192.5437999999999</v>
      </c>
      <c r="K194" s="44">
        <f t="shared" si="31"/>
        <v>1.2343485742609683E-3</v>
      </c>
      <c r="L194" s="45">
        <f t="shared" si="25"/>
        <v>-5.4654346899329909E-6</v>
      </c>
      <c r="M194" s="18">
        <v>119.3728</v>
      </c>
      <c r="N194" s="13">
        <f t="shared" si="26"/>
        <v>1.2346341725266718E-3</v>
      </c>
      <c r="O194" s="11">
        <f t="shared" si="27"/>
        <v>-5.1798364242294781E-6</v>
      </c>
      <c r="P194" s="76">
        <v>44050</v>
      </c>
      <c r="Q194">
        <v>119.35</v>
      </c>
      <c r="R194" s="13">
        <f t="shared" si="32"/>
        <v>2.7726432532346745E-3</v>
      </c>
      <c r="S194" s="11">
        <f t="shared" si="28"/>
        <v>1.5328292442837732E-3</v>
      </c>
    </row>
    <row r="195" spans="1:19" ht="14.25" x14ac:dyDescent="0.45">
      <c r="A195" s="58">
        <v>44053</v>
      </c>
      <c r="B195" s="57">
        <v>15931.97</v>
      </c>
      <c r="C195" s="5">
        <f t="shared" si="22"/>
        <v>5.0035798431176115E-3</v>
      </c>
      <c r="D195" s="54">
        <v>74.842699999999994</v>
      </c>
      <c r="E195" s="5">
        <f t="shared" si="29"/>
        <v>4.9817581712248149E-3</v>
      </c>
      <c r="F195" s="53">
        <f t="shared" si="23"/>
        <v>-2.1821671892796601E-5</v>
      </c>
      <c r="G195" s="34">
        <v>104.32</v>
      </c>
      <c r="H195" s="5">
        <f t="shared" si="30"/>
        <v>4.9747792947449909E-3</v>
      </c>
      <c r="I195" s="37">
        <f t="shared" si="24"/>
        <v>-2.8800548372620582E-5</v>
      </c>
      <c r="J195" s="42">
        <v>1198.4889000000001</v>
      </c>
      <c r="K195" s="44">
        <f t="shared" si="31"/>
        <v>4.9852256998863531E-3</v>
      </c>
      <c r="L195" s="45">
        <f t="shared" si="25"/>
        <v>-1.8354143231258391E-5</v>
      </c>
      <c r="M195" s="18">
        <v>119.9679</v>
      </c>
      <c r="N195" s="13">
        <f t="shared" si="26"/>
        <v>4.9852227643147895E-3</v>
      </c>
      <c r="O195" s="11">
        <f t="shared" si="27"/>
        <v>-1.8357078802822002E-5</v>
      </c>
      <c r="P195" s="76">
        <v>44053</v>
      </c>
      <c r="Q195">
        <v>119.97</v>
      </c>
      <c r="R195" s="13">
        <f t="shared" si="32"/>
        <v>5.1948051948051965E-3</v>
      </c>
      <c r="S195" s="11">
        <f t="shared" si="28"/>
        <v>1.9122535168758503E-4</v>
      </c>
    </row>
    <row r="196" spans="1:19" ht="14.25" x14ac:dyDescent="0.45">
      <c r="A196" s="58">
        <v>44054</v>
      </c>
      <c r="B196" s="57">
        <v>16005.99</v>
      </c>
      <c r="C196" s="5">
        <f t="shared" ref="C196:C253" si="33">B196/B195-1</f>
        <v>4.6460042292322257E-3</v>
      </c>
      <c r="D196" s="54">
        <v>75.189300000000003</v>
      </c>
      <c r="E196" s="5">
        <f t="shared" si="29"/>
        <v>4.631046180856746E-3</v>
      </c>
      <c r="F196" s="53">
        <f t="shared" ref="F196:F253" si="34">E196-C196</f>
        <v>-1.4958048375479649E-5</v>
      </c>
      <c r="G196" s="34">
        <v>104.8019</v>
      </c>
      <c r="H196" s="5">
        <f t="shared" si="30"/>
        <v>4.6194401840491395E-3</v>
      </c>
      <c r="I196" s="37">
        <f t="shared" ref="I196:I253" si="35">H196-C196</f>
        <v>-2.6564045183086193E-5</v>
      </c>
      <c r="J196" s="42">
        <v>1204.0396000000001</v>
      </c>
      <c r="K196" s="44">
        <f t="shared" si="31"/>
        <v>4.6314154432303134E-3</v>
      </c>
      <c r="L196" s="45">
        <f t="shared" ref="L196:L244" si="36">K196-C196</f>
        <v>-1.4588786001912268E-5</v>
      </c>
      <c r="M196" s="18">
        <v>120.52330000000001</v>
      </c>
      <c r="N196" s="13">
        <f t="shared" ref="N196:N252" si="37">M196/M195-1</f>
        <v>4.629571743774763E-3</v>
      </c>
      <c r="O196" s="11">
        <f t="shared" ref="O196:O253" si="38">N196-C196</f>
        <v>-1.6432485457462676E-5</v>
      </c>
      <c r="P196" s="76">
        <v>44054</v>
      </c>
      <c r="Q196">
        <v>120.44</v>
      </c>
      <c r="R196" s="13">
        <f t="shared" si="32"/>
        <v>3.9176460781862321E-3</v>
      </c>
      <c r="S196" s="11">
        <f t="shared" ref="S196:S253" si="39">R196-C196</f>
        <v>-7.2835815104599355E-4</v>
      </c>
    </row>
    <row r="197" spans="1:19" ht="14.25" x14ac:dyDescent="0.45">
      <c r="A197" s="58">
        <v>44055</v>
      </c>
      <c r="B197" s="57">
        <v>15986.03</v>
      </c>
      <c r="C197" s="5">
        <f t="shared" si="33"/>
        <v>-1.2470331419673908E-3</v>
      </c>
      <c r="D197" s="54">
        <v>75.095500000000001</v>
      </c>
      <c r="E197" s="5">
        <f t="shared" ref="E197:E253" si="40">D197/D196-1</f>
        <v>-1.24751793140776E-3</v>
      </c>
      <c r="F197" s="53">
        <f t="shared" si="34"/>
        <v>-4.8478944036922655E-7</v>
      </c>
      <c r="G197" s="34">
        <v>104.67140000000001</v>
      </c>
      <c r="H197" s="5">
        <f t="shared" ref="H197:H253" si="41">G197/G196-1</f>
        <v>-1.2452064323260625E-3</v>
      </c>
      <c r="I197" s="37">
        <f t="shared" si="35"/>
        <v>1.8267096413282502E-6</v>
      </c>
      <c r="J197" s="42">
        <v>1202.5406</v>
      </c>
      <c r="K197" s="44">
        <f t="shared" ref="K197:K244" si="42">J197/J196-1</f>
        <v>-1.2449756635911635E-3</v>
      </c>
      <c r="L197" s="45">
        <f t="shared" si="36"/>
        <v>2.057478376227273E-6</v>
      </c>
      <c r="M197" s="18">
        <v>120.3734</v>
      </c>
      <c r="N197" s="13">
        <f t="shared" si="37"/>
        <v>-1.2437429111217257E-3</v>
      </c>
      <c r="O197" s="11">
        <f t="shared" si="38"/>
        <v>3.2902308456650431E-6</v>
      </c>
      <c r="P197" s="76">
        <v>44055</v>
      </c>
      <c r="Q197">
        <v>120.33</v>
      </c>
      <c r="R197" s="13">
        <f t="shared" ref="R197:R253" si="43">Q197/Q196-1</f>
        <v>-9.133178346064641E-4</v>
      </c>
      <c r="S197" s="11">
        <f t="shared" si="39"/>
        <v>3.3371530736092669E-4</v>
      </c>
    </row>
    <row r="198" spans="1:19" ht="14.25" x14ac:dyDescent="0.45">
      <c r="A198" s="58">
        <v>44056</v>
      </c>
      <c r="B198" s="57">
        <v>15981.73</v>
      </c>
      <c r="C198" s="5">
        <f t="shared" si="33"/>
        <v>-2.6898485740367573E-4</v>
      </c>
      <c r="D198" s="54">
        <v>75.075699999999998</v>
      </c>
      <c r="E198" s="5">
        <f t="shared" si="40"/>
        <v>-2.6366426749946381E-4</v>
      </c>
      <c r="F198" s="53">
        <f t="shared" si="34"/>
        <v>5.3205899042119142E-6</v>
      </c>
      <c r="G198" s="34">
        <v>104.6431</v>
      </c>
      <c r="H198" s="5">
        <f t="shared" si="41"/>
        <v>-2.70369938684345E-4</v>
      </c>
      <c r="I198" s="37">
        <f t="shared" si="35"/>
        <v>-1.3850812806692758E-6</v>
      </c>
      <c r="J198" s="42">
        <v>1202.2157999999999</v>
      </c>
      <c r="K198" s="44">
        <f t="shared" si="42"/>
        <v>-2.7009483089390773E-4</v>
      </c>
      <c r="L198" s="45">
        <f t="shared" si="36"/>
        <v>-1.109973490232008E-6</v>
      </c>
      <c r="M198" s="18">
        <v>120.34099999999999</v>
      </c>
      <c r="N198" s="13">
        <f t="shared" si="37"/>
        <v>-2.691624561573791E-4</v>
      </c>
      <c r="O198" s="11">
        <f t="shared" si="38"/>
        <v>-1.7759875370337852E-7</v>
      </c>
      <c r="P198" s="76">
        <v>44056</v>
      </c>
      <c r="Q198">
        <v>120.49</v>
      </c>
      <c r="R198" s="13">
        <f t="shared" si="43"/>
        <v>1.3296767223469619E-3</v>
      </c>
      <c r="S198" s="11">
        <f t="shared" si="39"/>
        <v>1.5986615797506376E-3</v>
      </c>
    </row>
    <row r="199" spans="1:19" ht="14.25" x14ac:dyDescent="0.45">
      <c r="A199" s="58">
        <v>44057</v>
      </c>
      <c r="B199" s="57">
        <v>15809.17</v>
      </c>
      <c r="C199" s="5">
        <f t="shared" si="33"/>
        <v>-1.0797329200280537E-2</v>
      </c>
      <c r="D199" s="54">
        <v>74.267300000000006</v>
      </c>
      <c r="E199" s="5">
        <f t="shared" si="40"/>
        <v>-1.0767798368846226E-2</v>
      </c>
      <c r="F199" s="53">
        <f t="shared" si="34"/>
        <v>2.9530831434310123E-5</v>
      </c>
      <c r="G199" s="34">
        <v>103.5183</v>
      </c>
      <c r="H199" s="5">
        <f t="shared" si="41"/>
        <v>-1.0748917033230221E-2</v>
      </c>
      <c r="I199" s="37">
        <f t="shared" si="35"/>
        <v>4.8412167050315702E-5</v>
      </c>
      <c r="J199" s="42">
        <v>1189.2731000000001</v>
      </c>
      <c r="K199" s="44">
        <f t="shared" si="42"/>
        <v>-1.0765704460047765E-2</v>
      </c>
      <c r="L199" s="45">
        <f t="shared" si="36"/>
        <v>3.1624740232771842E-5</v>
      </c>
      <c r="M199" s="18">
        <v>119.0461</v>
      </c>
      <c r="N199" s="13">
        <f t="shared" si="37"/>
        <v>-1.0760256271761026E-2</v>
      </c>
      <c r="O199" s="11">
        <f t="shared" si="38"/>
        <v>3.7072928519510384E-5</v>
      </c>
      <c r="P199" s="76">
        <v>44057</v>
      </c>
      <c r="Q199">
        <v>119.26</v>
      </c>
      <c r="R199" s="13">
        <f t="shared" si="43"/>
        <v>-1.0208316042825016E-2</v>
      </c>
      <c r="S199" s="11">
        <f t="shared" si="39"/>
        <v>5.8901315745552019E-4</v>
      </c>
    </row>
    <row r="200" spans="1:19" ht="14.25" x14ac:dyDescent="0.45">
      <c r="A200" s="58">
        <v>44060</v>
      </c>
      <c r="B200" s="57">
        <v>15906.29</v>
      </c>
      <c r="C200" s="5">
        <f t="shared" si="33"/>
        <v>6.1432700135428675E-3</v>
      </c>
      <c r="D200" s="54">
        <v>74.721900000000005</v>
      </c>
      <c r="E200" s="5">
        <f t="shared" si="40"/>
        <v>6.1211327192451925E-3</v>
      </c>
      <c r="F200" s="53">
        <f t="shared" si="34"/>
        <v>-2.213729429767497E-5</v>
      </c>
      <c r="G200" s="34">
        <v>104.14960000000001</v>
      </c>
      <c r="H200" s="5">
        <f t="shared" si="41"/>
        <v>6.0984386335556362E-3</v>
      </c>
      <c r="I200" s="37">
        <f t="shared" si="35"/>
        <v>-4.4831379987231301E-5</v>
      </c>
      <c r="J200" s="42">
        <v>1196.5504000000001</v>
      </c>
      <c r="K200" s="44">
        <f t="shared" si="42"/>
        <v>6.1191159541067464E-3</v>
      </c>
      <c r="L200" s="45">
        <f t="shared" si="36"/>
        <v>-2.4154059436121145E-5</v>
      </c>
      <c r="M200" s="18">
        <v>119.7745</v>
      </c>
      <c r="N200" s="13">
        <f t="shared" si="37"/>
        <v>6.1186380738218471E-3</v>
      </c>
      <c r="O200" s="11">
        <f t="shared" si="38"/>
        <v>-2.4631939721020402E-5</v>
      </c>
      <c r="P200" s="76">
        <v>44060</v>
      </c>
      <c r="Q200">
        <v>119.88</v>
      </c>
      <c r="R200" s="13">
        <f t="shared" si="43"/>
        <v>5.1987254737546618E-3</v>
      </c>
      <c r="S200" s="11">
        <f t="shared" si="39"/>
        <v>-9.4454453978820574E-4</v>
      </c>
    </row>
    <row r="201" spans="1:19" ht="14.25" x14ac:dyDescent="0.45">
      <c r="A201" s="58">
        <v>44061</v>
      </c>
      <c r="B201" s="57">
        <v>16101.86</v>
      </c>
      <c r="C201" s="5">
        <f t="shared" si="33"/>
        <v>1.22951360750998E-2</v>
      </c>
      <c r="D201" s="54">
        <v>75.638099999999994</v>
      </c>
      <c r="E201" s="5">
        <f t="shared" si="40"/>
        <v>1.2261465514126213E-2</v>
      </c>
      <c r="F201" s="53">
        <f t="shared" si="34"/>
        <v>-3.3670560973586561E-5</v>
      </c>
      <c r="G201" s="34">
        <v>105.42189999999999</v>
      </c>
      <c r="H201" s="5">
        <f t="shared" si="41"/>
        <v>1.2216081482790075E-2</v>
      </c>
      <c r="I201" s="37">
        <f t="shared" si="35"/>
        <v>-7.9054592309724114E-5</v>
      </c>
      <c r="J201" s="42">
        <v>1211.2172</v>
      </c>
      <c r="K201" s="44">
        <f t="shared" si="42"/>
        <v>1.2257569760538267E-2</v>
      </c>
      <c r="L201" s="45">
        <f t="shared" si="36"/>
        <v>-3.7566314561532366E-5</v>
      </c>
      <c r="M201" s="18">
        <v>121.2418</v>
      </c>
      <c r="N201" s="13">
        <f t="shared" si="37"/>
        <v>1.2250520770280771E-2</v>
      </c>
      <c r="O201" s="11">
        <f t="shared" si="38"/>
        <v>-4.4615304819028978E-5</v>
      </c>
      <c r="P201" s="76">
        <v>44061</v>
      </c>
      <c r="Q201">
        <v>120.97</v>
      </c>
      <c r="R201" s="13">
        <f t="shared" si="43"/>
        <v>9.0924257590925261E-3</v>
      </c>
      <c r="S201" s="11">
        <f t="shared" si="39"/>
        <v>-3.2027103160072734E-3</v>
      </c>
    </row>
    <row r="202" spans="1:19" ht="14.25" x14ac:dyDescent="0.45">
      <c r="A202" s="58">
        <v>44062</v>
      </c>
      <c r="B202" s="57">
        <v>16135.89</v>
      </c>
      <c r="C202" s="5">
        <f t="shared" si="33"/>
        <v>2.1134204371420218E-3</v>
      </c>
      <c r="D202" s="54">
        <v>75.797300000000007</v>
      </c>
      <c r="E202" s="5">
        <f t="shared" si="40"/>
        <v>2.1047593739136339E-3</v>
      </c>
      <c r="F202" s="53">
        <f t="shared" si="34"/>
        <v>-8.6610632283878886E-6</v>
      </c>
      <c r="G202" s="34">
        <v>105.6429</v>
      </c>
      <c r="H202" s="5">
        <f t="shared" si="41"/>
        <v>2.0963386165493425E-3</v>
      </c>
      <c r="I202" s="37">
        <f t="shared" si="35"/>
        <v>-1.7081820592679264E-5</v>
      </c>
      <c r="J202" s="42">
        <v>1213.7675999999999</v>
      </c>
      <c r="K202" s="44">
        <f t="shared" si="42"/>
        <v>2.1056504151359956E-3</v>
      </c>
      <c r="L202" s="45">
        <f t="shared" si="36"/>
        <v>-7.7700220060261671E-6</v>
      </c>
      <c r="M202" s="18">
        <v>121.497</v>
      </c>
      <c r="N202" s="13">
        <f t="shared" si="37"/>
        <v>2.1048846190010462E-3</v>
      </c>
      <c r="O202" s="11">
        <f t="shared" si="38"/>
        <v>-8.5358181409755929E-6</v>
      </c>
      <c r="P202" s="76">
        <v>44062</v>
      </c>
      <c r="Q202">
        <v>121.13</v>
      </c>
      <c r="R202" s="13">
        <f t="shared" si="43"/>
        <v>1.32264197734977E-3</v>
      </c>
      <c r="S202" s="11">
        <f t="shared" si="39"/>
        <v>-7.9077845979225181E-4</v>
      </c>
    </row>
    <row r="203" spans="1:19" ht="14.25" x14ac:dyDescent="0.45">
      <c r="A203" s="58">
        <v>44063</v>
      </c>
      <c r="B203" s="57">
        <v>15999.86</v>
      </c>
      <c r="C203" s="5">
        <f t="shared" si="33"/>
        <v>-8.4302756154137626E-3</v>
      </c>
      <c r="D203" s="54">
        <v>75.159400000000005</v>
      </c>
      <c r="E203" s="5">
        <f t="shared" si="40"/>
        <v>-8.4158670559505433E-3</v>
      </c>
      <c r="F203" s="53">
        <f t="shared" si="34"/>
        <v>1.4408559463219284E-5</v>
      </c>
      <c r="G203" s="34">
        <v>104.75530000000001</v>
      </c>
      <c r="H203" s="5">
        <f t="shared" si="41"/>
        <v>-8.4018897625869338E-3</v>
      </c>
      <c r="I203" s="37">
        <f t="shared" si="35"/>
        <v>2.8385852826828817E-5</v>
      </c>
      <c r="J203" s="42">
        <v>1203.5598</v>
      </c>
      <c r="K203" s="44">
        <f t="shared" si="42"/>
        <v>-8.4100119330915435E-3</v>
      </c>
      <c r="L203" s="45">
        <f t="shared" si="36"/>
        <v>2.026368232221909E-5</v>
      </c>
      <c r="M203" s="18">
        <v>120.4761</v>
      </c>
      <c r="N203" s="13">
        <f t="shared" si="37"/>
        <v>-8.4026766092989424E-3</v>
      </c>
      <c r="O203" s="11">
        <f t="shared" si="38"/>
        <v>2.7599006114820135E-5</v>
      </c>
      <c r="P203" s="76">
        <v>44063</v>
      </c>
      <c r="Q203">
        <v>120.42</v>
      </c>
      <c r="R203" s="13">
        <f t="shared" si="43"/>
        <v>-5.8614711467018799E-3</v>
      </c>
      <c r="S203" s="11">
        <f t="shared" si="39"/>
        <v>2.5688044687118827E-3</v>
      </c>
    </row>
    <row r="204" spans="1:19" ht="14.25" x14ac:dyDescent="0.45">
      <c r="A204" s="58">
        <v>44064</v>
      </c>
      <c r="B204" s="57">
        <v>16083.84</v>
      </c>
      <c r="C204" s="5">
        <f t="shared" si="33"/>
        <v>5.2487959269642559E-3</v>
      </c>
      <c r="D204" s="54">
        <v>75.552499999999995</v>
      </c>
      <c r="E204" s="5">
        <f t="shared" si="40"/>
        <v>5.2302173779992245E-3</v>
      </c>
      <c r="F204" s="53">
        <f t="shared" si="34"/>
        <v>-1.8578548965031416E-5</v>
      </c>
      <c r="G204" s="34">
        <v>105.3008</v>
      </c>
      <c r="H204" s="5">
        <f t="shared" si="41"/>
        <v>5.2073737557907229E-3</v>
      </c>
      <c r="I204" s="37">
        <f t="shared" si="35"/>
        <v>-4.1422171173532973E-5</v>
      </c>
      <c r="J204" s="42">
        <v>1209.8530000000001</v>
      </c>
      <c r="K204" s="44">
        <f t="shared" si="42"/>
        <v>5.2288220327731949E-3</v>
      </c>
      <c r="L204" s="45">
        <f t="shared" si="36"/>
        <v>-1.9973894191060992E-5</v>
      </c>
      <c r="M204" s="18">
        <v>121.1062</v>
      </c>
      <c r="N204" s="13">
        <f t="shared" si="37"/>
        <v>5.2300829791136483E-3</v>
      </c>
      <c r="O204" s="11">
        <f t="shared" si="38"/>
        <v>-1.871294785060762E-5</v>
      </c>
      <c r="P204" s="76">
        <v>44064</v>
      </c>
      <c r="Q204">
        <v>121.11</v>
      </c>
      <c r="R204" s="13">
        <f t="shared" si="43"/>
        <v>5.7299451918286781E-3</v>
      </c>
      <c r="S204" s="11">
        <f t="shared" si="39"/>
        <v>4.8114926486442222E-4</v>
      </c>
    </row>
    <row r="205" spans="1:19" ht="14.25" x14ac:dyDescent="0.45">
      <c r="A205" s="58">
        <v>44067</v>
      </c>
      <c r="B205" s="57">
        <v>16218.02</v>
      </c>
      <c r="C205" s="5">
        <f t="shared" si="33"/>
        <v>8.3425351159922556E-3</v>
      </c>
      <c r="D205" s="54">
        <v>76.180899999999994</v>
      </c>
      <c r="E205" s="5">
        <f t="shared" si="40"/>
        <v>8.3173951887760555E-3</v>
      </c>
      <c r="F205" s="53">
        <f t="shared" si="34"/>
        <v>-2.5139927216200064E-5</v>
      </c>
      <c r="G205" s="34">
        <v>106.1741</v>
      </c>
      <c r="H205" s="5">
        <f t="shared" si="41"/>
        <v>8.2933842857793039E-3</v>
      </c>
      <c r="I205" s="37">
        <f t="shared" si="35"/>
        <v>-4.9150830212951746E-5</v>
      </c>
      <c r="J205" s="42">
        <v>1219.9136000000001</v>
      </c>
      <c r="K205" s="44">
        <f t="shared" si="42"/>
        <v>8.3155556914766837E-3</v>
      </c>
      <c r="L205" s="45">
        <f t="shared" si="36"/>
        <v>-2.6979424515571893E-5</v>
      </c>
      <c r="M205" s="18">
        <v>122.1134</v>
      </c>
      <c r="N205" s="13">
        <f t="shared" si="37"/>
        <v>8.3166675199122242E-3</v>
      </c>
      <c r="O205" s="11">
        <f t="shared" si="38"/>
        <v>-2.5867596080031419E-5</v>
      </c>
      <c r="P205" s="76">
        <v>44067</v>
      </c>
      <c r="Q205">
        <v>122</v>
      </c>
      <c r="R205" s="13">
        <f t="shared" si="43"/>
        <v>7.3486912723970121E-3</v>
      </c>
      <c r="S205" s="11">
        <f t="shared" si="39"/>
        <v>-9.9384384359524347E-4</v>
      </c>
    </row>
    <row r="206" spans="1:19" ht="14.25" x14ac:dyDescent="0.45">
      <c r="A206" s="58">
        <v>44068</v>
      </c>
      <c r="B206" s="57">
        <v>16226.2</v>
      </c>
      <c r="C206" s="5">
        <f t="shared" si="33"/>
        <v>5.0437722977281219E-4</v>
      </c>
      <c r="D206" s="54">
        <v>76.219099999999997</v>
      </c>
      <c r="E206" s="5">
        <f t="shared" si="40"/>
        <v>5.0143802449165165E-4</v>
      </c>
      <c r="F206" s="53">
        <f t="shared" si="34"/>
        <v>-2.9392052811605396E-6</v>
      </c>
      <c r="G206" s="34">
        <v>106.2269</v>
      </c>
      <c r="H206" s="5">
        <f t="shared" si="41"/>
        <v>4.9729642163209853E-4</v>
      </c>
      <c r="I206" s="37">
        <f t="shared" si="35"/>
        <v>-7.0808081407136569E-6</v>
      </c>
      <c r="J206" s="42">
        <v>1220.5259000000001</v>
      </c>
      <c r="K206" s="44">
        <f t="shared" si="42"/>
        <v>5.0192079176758497E-4</v>
      </c>
      <c r="L206" s="45">
        <f t="shared" si="36"/>
        <v>-2.4564380052272128E-6</v>
      </c>
      <c r="M206" s="18">
        <v>122.1747</v>
      </c>
      <c r="N206" s="13">
        <f t="shared" si="37"/>
        <v>5.0199241033332953E-4</v>
      </c>
      <c r="O206" s="11">
        <f t="shared" si="38"/>
        <v>-2.384819439482655E-6</v>
      </c>
      <c r="P206" s="76">
        <v>44068</v>
      </c>
      <c r="Q206">
        <v>121.93</v>
      </c>
      <c r="R206" s="13">
        <f t="shared" si="43"/>
        <v>-5.7377049180318274E-4</v>
      </c>
      <c r="S206" s="11">
        <f t="shared" si="39"/>
        <v>-1.0781477215759949E-3</v>
      </c>
    </row>
    <row r="207" spans="1:19" ht="14.25" x14ac:dyDescent="0.45">
      <c r="A207" s="58">
        <v>44069</v>
      </c>
      <c r="B207" s="57">
        <v>16339.41</v>
      </c>
      <c r="C207" s="5">
        <f t="shared" si="33"/>
        <v>6.9769878344898562E-3</v>
      </c>
      <c r="D207" s="54">
        <v>76.749300000000005</v>
      </c>
      <c r="E207" s="5">
        <f t="shared" si="40"/>
        <v>6.9562616194629445E-3</v>
      </c>
      <c r="F207" s="53">
        <f t="shared" si="34"/>
        <v>-2.0726215026911632E-5</v>
      </c>
      <c r="G207" s="34">
        <v>106.9641</v>
      </c>
      <c r="H207" s="5">
        <f t="shared" si="41"/>
        <v>6.9398617487661518E-3</v>
      </c>
      <c r="I207" s="37">
        <f t="shared" si="35"/>
        <v>-3.712608572370435E-5</v>
      </c>
      <c r="J207" s="42">
        <v>1229.0191</v>
      </c>
      <c r="K207" s="44">
        <f t="shared" si="42"/>
        <v>6.9586397142411549E-3</v>
      </c>
      <c r="L207" s="45">
        <f t="shared" si="36"/>
        <v>-1.834812024870125E-5</v>
      </c>
      <c r="M207" s="18">
        <v>123.02460000000001</v>
      </c>
      <c r="N207" s="13">
        <f t="shared" si="37"/>
        <v>6.9564320599928564E-3</v>
      </c>
      <c r="O207" s="11">
        <f t="shared" si="38"/>
        <v>-2.0555774496999746E-5</v>
      </c>
      <c r="P207" s="76">
        <v>44069</v>
      </c>
      <c r="Q207">
        <v>122.75</v>
      </c>
      <c r="R207" s="13">
        <f t="shared" si="43"/>
        <v>6.7251701796111618E-3</v>
      </c>
      <c r="S207" s="11">
        <f t="shared" si="39"/>
        <v>-2.5181765487869434E-4</v>
      </c>
    </row>
    <row r="208" spans="1:19" ht="14.25" x14ac:dyDescent="0.45">
      <c r="A208" s="58">
        <v>44070</v>
      </c>
      <c r="B208" s="57">
        <v>16353.08</v>
      </c>
      <c r="C208" s="5">
        <f t="shared" si="33"/>
        <v>8.3662751592616935E-4</v>
      </c>
      <c r="D208" s="54">
        <v>76.813199999999995</v>
      </c>
      <c r="E208" s="5">
        <f t="shared" si="40"/>
        <v>8.3258088347371029E-4</v>
      </c>
      <c r="F208" s="53">
        <f t="shared" si="34"/>
        <v>-4.0466324524590647E-6</v>
      </c>
      <c r="G208" s="34">
        <v>107.0527</v>
      </c>
      <c r="H208" s="5">
        <f t="shared" si="41"/>
        <v>8.2831529457072506E-4</v>
      </c>
      <c r="I208" s="37">
        <f t="shared" si="35"/>
        <v>-8.3122213554442936E-6</v>
      </c>
      <c r="J208" s="42">
        <v>1230.0418999999999</v>
      </c>
      <c r="K208" s="44">
        <f t="shared" si="42"/>
        <v>8.3220838471920189E-4</v>
      </c>
      <c r="L208" s="45">
        <f t="shared" si="36"/>
        <v>-4.4191312069674638E-6</v>
      </c>
      <c r="M208" s="18">
        <v>123.1271</v>
      </c>
      <c r="N208" s="13">
        <f t="shared" si="37"/>
        <v>8.3316669999322635E-4</v>
      </c>
      <c r="O208" s="11">
        <f t="shared" si="38"/>
        <v>-3.4608159329430066E-6</v>
      </c>
      <c r="P208" s="76">
        <v>44070</v>
      </c>
      <c r="Q208">
        <v>122.91</v>
      </c>
      <c r="R208" s="13">
        <f t="shared" si="43"/>
        <v>1.303462321792237E-3</v>
      </c>
      <c r="S208" s="11">
        <f t="shared" si="39"/>
        <v>4.6683480586606763E-4</v>
      </c>
    </row>
    <row r="209" spans="1:19" ht="14.25" x14ac:dyDescent="0.45">
      <c r="A209" s="58">
        <v>44071</v>
      </c>
      <c r="B209" s="57">
        <v>16478.009999999998</v>
      </c>
      <c r="C209" s="5">
        <f t="shared" si="33"/>
        <v>7.6395394629023006E-3</v>
      </c>
      <c r="D209" s="54">
        <v>77.397800000000004</v>
      </c>
      <c r="E209" s="5">
        <f t="shared" si="40"/>
        <v>7.6106710825745161E-3</v>
      </c>
      <c r="F209" s="53">
        <f t="shared" si="34"/>
        <v>-2.8868380327784493E-5</v>
      </c>
      <c r="G209" s="34">
        <v>107.8669</v>
      </c>
      <c r="H209" s="5">
        <f t="shared" si="41"/>
        <v>7.6055998587611917E-3</v>
      </c>
      <c r="I209" s="37">
        <f t="shared" si="35"/>
        <v>-3.3939604141108859E-5</v>
      </c>
      <c r="J209" s="42">
        <v>1239.4016999999999</v>
      </c>
      <c r="K209" s="44">
        <f t="shared" si="42"/>
        <v>7.6093342836531797E-3</v>
      </c>
      <c r="L209" s="45">
        <f t="shared" si="36"/>
        <v>-3.0205179249120917E-5</v>
      </c>
      <c r="M209" s="18">
        <v>124.06399999999999</v>
      </c>
      <c r="N209" s="13">
        <f t="shared" si="37"/>
        <v>7.6092103200675609E-3</v>
      </c>
      <c r="O209" s="11">
        <f t="shared" si="38"/>
        <v>-3.0329142834739642E-5</v>
      </c>
      <c r="P209" s="76">
        <v>44071</v>
      </c>
      <c r="Q209">
        <v>124.04</v>
      </c>
      <c r="R209" s="13">
        <f t="shared" si="43"/>
        <v>9.1937189813686704E-3</v>
      </c>
      <c r="S209" s="11">
        <f t="shared" si="39"/>
        <v>1.5541795184663698E-3</v>
      </c>
    </row>
    <row r="210" spans="1:19" ht="14.25" x14ac:dyDescent="0.45">
      <c r="A210" s="58">
        <v>44074</v>
      </c>
      <c r="B210" s="57">
        <v>16110.07</v>
      </c>
      <c r="C210" s="5">
        <f t="shared" si="33"/>
        <v>-2.2329152610054193E-2</v>
      </c>
      <c r="D210" s="54">
        <v>75.6738</v>
      </c>
      <c r="E210" s="5">
        <f t="shared" si="40"/>
        <v>-2.2274534935101564E-2</v>
      </c>
      <c r="F210" s="53">
        <f t="shared" si="34"/>
        <v>5.461767495262837E-5</v>
      </c>
      <c r="G210" s="34">
        <v>105.4661</v>
      </c>
      <c r="H210" s="5">
        <f t="shared" si="41"/>
        <v>-2.2257059394494516E-2</v>
      </c>
      <c r="I210" s="37">
        <f t="shared" si="35"/>
        <v>7.2093215559676516E-5</v>
      </c>
      <c r="J210" s="42">
        <v>1211.7934</v>
      </c>
      <c r="K210" s="44">
        <f t="shared" si="42"/>
        <v>-2.2275505996159128E-2</v>
      </c>
      <c r="L210" s="45">
        <f t="shared" si="36"/>
        <v>5.3646613895064199E-5</v>
      </c>
      <c r="M210" s="18">
        <v>121.30119999999999</v>
      </c>
      <c r="N210" s="13">
        <f t="shared" si="37"/>
        <v>-2.2269151405726051E-2</v>
      </c>
      <c r="O210" s="11">
        <f t="shared" si="38"/>
        <v>6.0001204328141711E-5</v>
      </c>
      <c r="P210" s="76">
        <v>44074</v>
      </c>
      <c r="Q210">
        <v>121.03</v>
      </c>
      <c r="R210" s="13">
        <f t="shared" si="43"/>
        <v>-2.4266365688487612E-2</v>
      </c>
      <c r="S210" s="11">
        <f t="shared" si="39"/>
        <v>-1.9372130784334196E-3</v>
      </c>
    </row>
    <row r="211" spans="1:19" ht="14.25" x14ac:dyDescent="0.45">
      <c r="A211" s="58">
        <v>44075</v>
      </c>
      <c r="B211" s="57">
        <v>16227.14</v>
      </c>
      <c r="C211" s="5">
        <f t="shared" si="33"/>
        <v>7.2668833841194047E-3</v>
      </c>
      <c r="D211" s="54">
        <v>76.221400000000003</v>
      </c>
      <c r="E211" s="5">
        <f t="shared" si="40"/>
        <v>7.2363222145577222E-3</v>
      </c>
      <c r="F211" s="53">
        <f t="shared" si="34"/>
        <v>-3.0561169561682533E-5</v>
      </c>
      <c r="G211" s="34">
        <v>106.2302</v>
      </c>
      <c r="H211" s="5">
        <f t="shared" si="41"/>
        <v>7.2449820368820639E-3</v>
      </c>
      <c r="I211" s="37">
        <f t="shared" si="35"/>
        <v>-2.1901347237340829E-5</v>
      </c>
      <c r="J211" s="42">
        <v>1220.575</v>
      </c>
      <c r="K211" s="44">
        <f t="shared" si="42"/>
        <v>7.2467798553779161E-3</v>
      </c>
      <c r="L211" s="45">
        <f t="shared" si="36"/>
        <v>-2.0103528741488574E-5</v>
      </c>
      <c r="M211" s="18">
        <v>122.18</v>
      </c>
      <c r="N211" s="13">
        <f t="shared" si="37"/>
        <v>7.2447758142542007E-3</v>
      </c>
      <c r="O211" s="11">
        <f t="shared" si="38"/>
        <v>-2.2107569865204013E-5</v>
      </c>
      <c r="P211" s="76">
        <v>44075</v>
      </c>
      <c r="Q211">
        <v>122.15</v>
      </c>
      <c r="R211" s="13">
        <f t="shared" si="43"/>
        <v>9.2539039907462151E-3</v>
      </c>
      <c r="S211" s="11">
        <f t="shared" si="39"/>
        <v>1.9870206066268103E-3</v>
      </c>
    </row>
    <row r="212" spans="1:19" ht="14.25" x14ac:dyDescent="0.45">
      <c r="A212" s="58">
        <v>44076</v>
      </c>
      <c r="B212" s="57">
        <v>16322.17</v>
      </c>
      <c r="C212" s="5">
        <f t="shared" si="33"/>
        <v>5.8562383759552805E-3</v>
      </c>
      <c r="D212" s="54">
        <v>76.666399999999996</v>
      </c>
      <c r="E212" s="5">
        <f t="shared" si="40"/>
        <v>5.8382553980902419E-3</v>
      </c>
      <c r="F212" s="53">
        <f t="shared" si="34"/>
        <v>-1.7982977865038663E-5</v>
      </c>
      <c r="G212" s="34">
        <v>106.84780000000001</v>
      </c>
      <c r="H212" s="5">
        <f t="shared" si="41"/>
        <v>5.8137892990883788E-3</v>
      </c>
      <c r="I212" s="37">
        <f t="shared" si="35"/>
        <v>-4.2449076866901692E-5</v>
      </c>
      <c r="J212" s="42">
        <v>1227.7064</v>
      </c>
      <c r="K212" s="44">
        <f t="shared" si="42"/>
        <v>5.8426561251869735E-3</v>
      </c>
      <c r="L212" s="45">
        <f t="shared" si="36"/>
        <v>-1.3582250768306992E-5</v>
      </c>
      <c r="M212" s="18">
        <v>122.8937</v>
      </c>
      <c r="N212" s="13">
        <f t="shared" si="37"/>
        <v>5.841381568177928E-3</v>
      </c>
      <c r="O212" s="11">
        <f t="shared" si="38"/>
        <v>-1.4856807777352543E-5</v>
      </c>
      <c r="P212" s="76">
        <v>44076</v>
      </c>
      <c r="Q212">
        <v>122.75</v>
      </c>
      <c r="R212" s="13">
        <f t="shared" si="43"/>
        <v>4.9119934506753893E-3</v>
      </c>
      <c r="S212" s="11">
        <f t="shared" si="39"/>
        <v>-9.4424492527989123E-4</v>
      </c>
    </row>
    <row r="213" spans="1:19" ht="14.25" x14ac:dyDescent="0.45">
      <c r="A213" s="58">
        <v>44077</v>
      </c>
      <c r="B213" s="57">
        <v>16311.99</v>
      </c>
      <c r="C213" s="5">
        <f t="shared" si="33"/>
        <v>-6.2369158022490545E-4</v>
      </c>
      <c r="D213" s="54">
        <v>76.618499999999997</v>
      </c>
      <c r="E213" s="5">
        <f t="shared" si="40"/>
        <v>-6.2478478186012154E-4</v>
      </c>
      <c r="F213" s="53">
        <f t="shared" si="34"/>
        <v>-1.09320163521609E-6</v>
      </c>
      <c r="G213" s="34">
        <v>106.7811</v>
      </c>
      <c r="H213" s="5">
        <f t="shared" si="41"/>
        <v>-6.2425244132313651E-4</v>
      </c>
      <c r="I213" s="37">
        <f t="shared" si="35"/>
        <v>-5.6086109823105801E-7</v>
      </c>
      <c r="J213" s="42">
        <v>1226.94</v>
      </c>
      <c r="K213" s="44">
        <f t="shared" si="42"/>
        <v>-6.2425348601258257E-4</v>
      </c>
      <c r="L213" s="45">
        <f t="shared" si="36"/>
        <v>-5.6190578767711941E-7</v>
      </c>
      <c r="M213" s="18">
        <v>122.81699999999999</v>
      </c>
      <c r="N213" s="13">
        <f t="shared" si="37"/>
        <v>-6.2411661460270995E-4</v>
      </c>
      <c r="O213" s="11">
        <f t="shared" si="38"/>
        <v>-4.2503437780450071E-7</v>
      </c>
      <c r="P213" s="76">
        <v>44077</v>
      </c>
      <c r="Q213">
        <v>122.73</v>
      </c>
      <c r="R213" s="13">
        <f t="shared" si="43"/>
        <v>-1.6293279022394636E-4</v>
      </c>
      <c r="S213" s="11">
        <f t="shared" si="39"/>
        <v>4.607587900009591E-4</v>
      </c>
    </row>
    <row r="214" spans="1:19" ht="14.25" x14ac:dyDescent="0.45">
      <c r="A214" s="58">
        <v>44078</v>
      </c>
      <c r="B214" s="57">
        <v>16038.07</v>
      </c>
      <c r="C214" s="5">
        <f t="shared" si="33"/>
        <v>-1.6792555659977726E-2</v>
      </c>
      <c r="D214" s="54">
        <v>75.334199999999996</v>
      </c>
      <c r="E214" s="5">
        <f t="shared" si="40"/>
        <v>-1.6762270208892094E-2</v>
      </c>
      <c r="F214" s="53">
        <f t="shared" si="34"/>
        <v>3.0285451085632076E-5</v>
      </c>
      <c r="G214" s="34">
        <v>104.994</v>
      </c>
      <c r="H214" s="5">
        <f t="shared" si="41"/>
        <v>-1.6736107794356858E-2</v>
      </c>
      <c r="I214" s="37">
        <f t="shared" si="35"/>
        <v>5.6447865620867788E-5</v>
      </c>
      <c r="J214" s="42">
        <v>1206.3839</v>
      </c>
      <c r="K214" s="44">
        <f t="shared" si="42"/>
        <v>-1.6753956998712294E-2</v>
      </c>
      <c r="L214" s="45">
        <f t="shared" si="36"/>
        <v>3.8598661265432099E-5</v>
      </c>
      <c r="M214" s="18">
        <v>120.75960000000001</v>
      </c>
      <c r="N214" s="13">
        <f t="shared" si="37"/>
        <v>-1.6751752607537918E-2</v>
      </c>
      <c r="O214" s="11">
        <f t="shared" si="38"/>
        <v>4.0803052439808418E-5</v>
      </c>
      <c r="P214" s="76">
        <v>44078</v>
      </c>
      <c r="Q214">
        <v>121.12</v>
      </c>
      <c r="R214" s="13">
        <f t="shared" si="43"/>
        <v>-1.311822700236287E-2</v>
      </c>
      <c r="S214" s="11">
        <f t="shared" si="39"/>
        <v>3.6743286576148559E-3</v>
      </c>
    </row>
    <row r="215" spans="1:19" ht="14.25" x14ac:dyDescent="0.45">
      <c r="A215" s="58">
        <v>44081</v>
      </c>
      <c r="B215" s="57">
        <v>16068.06</v>
      </c>
      <c r="C215" s="5">
        <f t="shared" si="33"/>
        <v>1.8699257454295459E-3</v>
      </c>
      <c r="D215" s="54">
        <v>75.472399999999993</v>
      </c>
      <c r="E215" s="5">
        <f t="shared" si="40"/>
        <v>1.8344921695589989E-3</v>
      </c>
      <c r="F215" s="53">
        <f t="shared" si="34"/>
        <v>-3.5433575870547074E-5</v>
      </c>
      <c r="G215" s="34">
        <v>105.1889</v>
      </c>
      <c r="H215" s="5">
        <f t="shared" si="41"/>
        <v>1.8562965502790796E-3</v>
      </c>
      <c r="I215" s="37">
        <f t="shared" si="35"/>
        <v>-1.3629195150466344E-5</v>
      </c>
      <c r="J215" s="42">
        <v>1208.6277</v>
      </c>
      <c r="K215" s="44">
        <f t="shared" si="42"/>
        <v>1.8599386148969721E-3</v>
      </c>
      <c r="L215" s="45">
        <f t="shared" si="36"/>
        <v>-9.9871305325738291E-6</v>
      </c>
      <c r="M215" s="18">
        <v>120.9845</v>
      </c>
      <c r="N215" s="13">
        <f t="shared" si="37"/>
        <v>1.8623778150970161E-3</v>
      </c>
      <c r="O215" s="11">
        <f t="shared" si="38"/>
        <v>-7.547930332529873E-6</v>
      </c>
      <c r="P215" s="76">
        <v>44081</v>
      </c>
      <c r="Q215">
        <v>121.27</v>
      </c>
      <c r="R215" s="13">
        <f t="shared" si="43"/>
        <v>1.2384412153236823E-3</v>
      </c>
      <c r="S215" s="11">
        <f t="shared" si="39"/>
        <v>-6.3148453010586358E-4</v>
      </c>
    </row>
    <row r="216" spans="1:19" ht="14.25" x14ac:dyDescent="0.45">
      <c r="A216" s="58">
        <v>44082</v>
      </c>
      <c r="B216" s="57">
        <v>16014.67</v>
      </c>
      <c r="C216" s="5">
        <f t="shared" si="33"/>
        <v>-3.3227408909350942E-3</v>
      </c>
      <c r="D216" s="54">
        <v>75.221699999999998</v>
      </c>
      <c r="E216" s="5">
        <f t="shared" si="40"/>
        <v>-3.3217441077797449E-3</v>
      </c>
      <c r="F216" s="53">
        <f t="shared" si="34"/>
        <v>9.9678315534923456E-7</v>
      </c>
      <c r="G216" s="34">
        <v>104.84050000000001</v>
      </c>
      <c r="H216" s="5">
        <f t="shared" si="41"/>
        <v>-3.312136546726907E-3</v>
      </c>
      <c r="I216" s="37">
        <f t="shared" si="35"/>
        <v>1.0604344208187122E-5</v>
      </c>
      <c r="J216" s="42">
        <v>1204.5966000000001</v>
      </c>
      <c r="K216" s="44">
        <f t="shared" si="42"/>
        <v>-3.3352702407862811E-3</v>
      </c>
      <c r="L216" s="45">
        <f t="shared" si="36"/>
        <v>-1.2529349851186922E-5</v>
      </c>
      <c r="M216" s="18">
        <v>120.58329999999999</v>
      </c>
      <c r="N216" s="13">
        <f t="shared" si="37"/>
        <v>-3.3161272725018565E-3</v>
      </c>
      <c r="O216" s="11">
        <f t="shared" si="38"/>
        <v>6.6136184332377113E-6</v>
      </c>
      <c r="P216" s="76">
        <v>44082</v>
      </c>
      <c r="Q216">
        <v>120.85</v>
      </c>
      <c r="R216" s="13">
        <f t="shared" si="43"/>
        <v>-3.4633462521646008E-3</v>
      </c>
      <c r="S216" s="11">
        <f t="shared" si="39"/>
        <v>-1.4060536122950662E-4</v>
      </c>
    </row>
    <row r="217" spans="1:19" ht="14.25" x14ac:dyDescent="0.45">
      <c r="A217" s="58">
        <v>44083</v>
      </c>
      <c r="B217" s="57">
        <v>15958.99</v>
      </c>
      <c r="C217" s="5">
        <f t="shared" si="33"/>
        <v>-3.4768121978161481E-3</v>
      </c>
      <c r="D217" s="54">
        <v>74.959900000000005</v>
      </c>
      <c r="E217" s="5">
        <f t="shared" si="40"/>
        <v>-3.4803786673259784E-3</v>
      </c>
      <c r="F217" s="53">
        <f t="shared" si="34"/>
        <v>-3.5664695098303056E-6</v>
      </c>
      <c r="G217" s="34">
        <v>104.47629999999999</v>
      </c>
      <c r="H217" s="5">
        <f t="shared" si="41"/>
        <v>-3.4738483696663547E-3</v>
      </c>
      <c r="I217" s="37">
        <f t="shared" si="35"/>
        <v>2.9638281497934571E-6</v>
      </c>
      <c r="J217" s="42">
        <v>1200.4081000000001</v>
      </c>
      <c r="K217" s="44">
        <f t="shared" si="42"/>
        <v>-3.4770976441407253E-3</v>
      </c>
      <c r="L217" s="45">
        <f t="shared" si="36"/>
        <v>-2.8544632457716546E-7</v>
      </c>
      <c r="M217" s="18">
        <v>120.1657</v>
      </c>
      <c r="N217" s="13">
        <f t="shared" si="37"/>
        <v>-3.4631661266526503E-3</v>
      </c>
      <c r="O217" s="11">
        <f t="shared" si="38"/>
        <v>1.3646071163497808E-5</v>
      </c>
      <c r="P217" s="76">
        <v>44083</v>
      </c>
      <c r="Q217">
        <v>120.34</v>
      </c>
      <c r="R217" s="13">
        <f t="shared" si="43"/>
        <v>-4.2201075713693692E-3</v>
      </c>
      <c r="S217" s="11">
        <f t="shared" si="39"/>
        <v>-7.4329537355322106E-4</v>
      </c>
    </row>
    <row r="218" spans="1:19" ht="14.25" x14ac:dyDescent="0.45">
      <c r="A218" s="58">
        <v>44084</v>
      </c>
      <c r="B218" s="57">
        <v>16201.44</v>
      </c>
      <c r="C218" s="5">
        <f t="shared" si="33"/>
        <v>1.5192064159448737E-2</v>
      </c>
      <c r="D218" s="54">
        <v>76.097899999999996</v>
      </c>
      <c r="E218" s="5">
        <f t="shared" si="40"/>
        <v>1.5181450348786374E-2</v>
      </c>
      <c r="F218" s="53">
        <f t="shared" si="34"/>
        <v>-1.0613810662363221E-5</v>
      </c>
      <c r="G218" s="34">
        <v>106.0607</v>
      </c>
      <c r="H218" s="5">
        <f t="shared" si="41"/>
        <v>1.5165161859675313E-2</v>
      </c>
      <c r="I218" s="37">
        <f t="shared" si="35"/>
        <v>-2.6902299773423621E-5</v>
      </c>
      <c r="J218" s="42">
        <v>1218.6325999999999</v>
      </c>
      <c r="K218" s="44">
        <f t="shared" si="42"/>
        <v>1.5181920215299849E-2</v>
      </c>
      <c r="L218" s="45">
        <f t="shared" si="36"/>
        <v>-1.0143944148888195E-5</v>
      </c>
      <c r="M218" s="18">
        <v>121.9898</v>
      </c>
      <c r="N218" s="13">
        <f t="shared" si="37"/>
        <v>1.5179872459445631E-2</v>
      </c>
      <c r="O218" s="11">
        <f t="shared" si="38"/>
        <v>-1.2191700003105765E-5</v>
      </c>
      <c r="P218" s="76">
        <v>44084</v>
      </c>
      <c r="Q218">
        <v>121.94</v>
      </c>
      <c r="R218" s="13">
        <f t="shared" si="43"/>
        <v>1.3295662290177868E-2</v>
      </c>
      <c r="S218" s="11">
        <f t="shared" si="39"/>
        <v>-1.8964018692708695E-3</v>
      </c>
    </row>
    <row r="219" spans="1:19" ht="14.25" x14ac:dyDescent="0.45">
      <c r="A219" s="58">
        <v>44085</v>
      </c>
      <c r="B219" s="57">
        <v>16222.92</v>
      </c>
      <c r="C219" s="5">
        <f t="shared" si="33"/>
        <v>1.3258080763192126E-3</v>
      </c>
      <c r="D219" s="54">
        <v>76.196600000000004</v>
      </c>
      <c r="E219" s="5">
        <f t="shared" si="40"/>
        <v>1.29701345240818E-3</v>
      </c>
      <c r="F219" s="53">
        <f t="shared" si="34"/>
        <v>-2.8794623911032602E-5</v>
      </c>
      <c r="G219" s="34">
        <v>106.20059999999999</v>
      </c>
      <c r="H219" s="5">
        <f t="shared" si="41"/>
        <v>1.3190559745503982E-3</v>
      </c>
      <c r="I219" s="37">
        <f t="shared" si="35"/>
        <v>-6.7521017688143559E-6</v>
      </c>
      <c r="J219" s="42">
        <v>1220.2456999999999</v>
      </c>
      <c r="K219" s="44">
        <f t="shared" si="42"/>
        <v>1.3236967401004662E-3</v>
      </c>
      <c r="L219" s="45">
        <f t="shared" si="36"/>
        <v>-2.1113362187463736E-6</v>
      </c>
      <c r="M219" s="18">
        <v>122.1512</v>
      </c>
      <c r="N219" s="13">
        <f t="shared" si="37"/>
        <v>1.3230614362840232E-3</v>
      </c>
      <c r="O219" s="11">
        <f t="shared" si="38"/>
        <v>-2.7466400351894293E-6</v>
      </c>
      <c r="P219" s="76">
        <v>44085</v>
      </c>
      <c r="Q219">
        <v>122.13</v>
      </c>
      <c r="R219" s="13">
        <f t="shared" si="43"/>
        <v>1.5581433491880237E-3</v>
      </c>
      <c r="S219" s="11">
        <f t="shared" si="39"/>
        <v>2.3233527286881106E-4</v>
      </c>
    </row>
    <row r="220" spans="1:19" ht="14.25" x14ac:dyDescent="0.45">
      <c r="A220" s="58">
        <v>44088</v>
      </c>
      <c r="B220" s="57">
        <v>16189.14</v>
      </c>
      <c r="C220" s="5">
        <f t="shared" si="33"/>
        <v>-2.0822392023137626E-3</v>
      </c>
      <c r="D220" s="54">
        <v>76.037499999999994</v>
      </c>
      <c r="E220" s="5">
        <f t="shared" si="40"/>
        <v>-2.0880196754187175E-3</v>
      </c>
      <c r="F220" s="53">
        <f t="shared" si="34"/>
        <v>-5.7804731049548863E-6</v>
      </c>
      <c r="G220" s="34">
        <v>105.97880000000001</v>
      </c>
      <c r="H220" s="5">
        <f t="shared" si="41"/>
        <v>-2.0885004416170139E-3</v>
      </c>
      <c r="I220" s="37">
        <f t="shared" si="35"/>
        <v>-6.261239303251287E-6</v>
      </c>
      <c r="J220" s="42">
        <v>1217.7</v>
      </c>
      <c r="K220" s="44">
        <f t="shared" si="42"/>
        <v>-2.0862191933967988E-3</v>
      </c>
      <c r="L220" s="45">
        <f t="shared" si="36"/>
        <v>-3.9799910830362606E-6</v>
      </c>
      <c r="M220" s="18">
        <v>121.89660000000001</v>
      </c>
      <c r="N220" s="13">
        <f t="shared" si="37"/>
        <v>-2.0843020780803023E-3</v>
      </c>
      <c r="O220" s="11">
        <f t="shared" si="38"/>
        <v>-2.0628757665397401E-6</v>
      </c>
      <c r="P220" s="76">
        <v>44088</v>
      </c>
      <c r="Q220">
        <v>122.13</v>
      </c>
      <c r="R220" s="13">
        <f t="shared" si="43"/>
        <v>0</v>
      </c>
      <c r="S220" s="11">
        <f t="shared" si="39"/>
        <v>2.0822392023137626E-3</v>
      </c>
    </row>
    <row r="221" spans="1:19" ht="14.25" x14ac:dyDescent="0.45">
      <c r="A221" s="58">
        <v>44089</v>
      </c>
      <c r="B221" s="57">
        <v>16304.84</v>
      </c>
      <c r="C221" s="5">
        <f t="shared" si="33"/>
        <v>7.1467662890061234E-3</v>
      </c>
      <c r="D221" s="54">
        <v>76.580799999999996</v>
      </c>
      <c r="E221" s="5">
        <f t="shared" si="40"/>
        <v>7.1451586388295851E-3</v>
      </c>
      <c r="F221" s="53">
        <f t="shared" si="34"/>
        <v>-1.6076501765383E-6</v>
      </c>
      <c r="G221" s="34">
        <v>106.73439999999999</v>
      </c>
      <c r="H221" s="5">
        <f t="shared" si="41"/>
        <v>7.1297278323587676E-3</v>
      </c>
      <c r="I221" s="37">
        <f t="shared" si="35"/>
        <v>-1.7038456647355815E-5</v>
      </c>
      <c r="J221" s="42">
        <v>1226.3954000000001</v>
      </c>
      <c r="K221" s="44">
        <f t="shared" si="42"/>
        <v>7.1408392871807891E-3</v>
      </c>
      <c r="L221" s="45">
        <f t="shared" si="36"/>
        <v>-5.9270018253343437E-6</v>
      </c>
      <c r="M221" s="18">
        <v>122.76690000000001</v>
      </c>
      <c r="N221" s="13">
        <f t="shared" si="37"/>
        <v>7.1396577098952196E-3</v>
      </c>
      <c r="O221" s="11">
        <f t="shared" si="38"/>
        <v>-7.1085791109037899E-6</v>
      </c>
      <c r="P221" s="76">
        <v>44089</v>
      </c>
      <c r="Q221">
        <v>122.9</v>
      </c>
      <c r="R221" s="13">
        <f t="shared" si="43"/>
        <v>6.304757225906954E-3</v>
      </c>
      <c r="S221" s="11">
        <f t="shared" si="39"/>
        <v>-8.4200906309916945E-4</v>
      </c>
    </row>
    <row r="222" spans="1:19" ht="14.25" x14ac:dyDescent="0.45">
      <c r="A222" s="58">
        <v>44090</v>
      </c>
      <c r="B222" s="57">
        <v>16421.95</v>
      </c>
      <c r="C222" s="5">
        <f t="shared" si="33"/>
        <v>7.1825298500323154E-3</v>
      </c>
      <c r="D222" s="54">
        <v>77.129800000000003</v>
      </c>
      <c r="E222" s="5">
        <f t="shared" si="40"/>
        <v>7.1688987317970465E-3</v>
      </c>
      <c r="F222" s="53">
        <f t="shared" si="34"/>
        <v>-1.3631118235268858E-5</v>
      </c>
      <c r="G222" s="34">
        <v>107.4992</v>
      </c>
      <c r="H222" s="5">
        <f t="shared" si="41"/>
        <v>7.1654499392885818E-3</v>
      </c>
      <c r="I222" s="37">
        <f t="shared" si="35"/>
        <v>-1.7079910743733606E-5</v>
      </c>
      <c r="J222" s="42">
        <v>1235.1972000000001</v>
      </c>
      <c r="K222" s="44">
        <f t="shared" si="42"/>
        <v>7.1769675587498583E-3</v>
      </c>
      <c r="L222" s="45">
        <f t="shared" si="36"/>
        <v>-5.5622912824571102E-6</v>
      </c>
      <c r="M222" s="18">
        <v>123.64790000000001</v>
      </c>
      <c r="N222" s="13">
        <f t="shared" si="37"/>
        <v>7.1762014028211585E-3</v>
      </c>
      <c r="O222" s="11">
        <f t="shared" si="38"/>
        <v>-6.3284472111568846E-6</v>
      </c>
      <c r="P222" s="76">
        <v>44090</v>
      </c>
      <c r="Q222">
        <v>123.71</v>
      </c>
      <c r="R222" s="13">
        <f t="shared" si="43"/>
        <v>6.590724165988604E-3</v>
      </c>
      <c r="S222" s="11">
        <f t="shared" si="39"/>
        <v>-5.9180568404371137E-4</v>
      </c>
    </row>
    <row r="223" spans="1:19" ht="14.25" x14ac:dyDescent="0.45">
      <c r="A223" s="58">
        <v>44091</v>
      </c>
      <c r="B223" s="57">
        <v>16296.78</v>
      </c>
      <c r="C223" s="5">
        <f t="shared" si="33"/>
        <v>-7.6221155222127024E-3</v>
      </c>
      <c r="D223" s="54">
        <v>76.542000000000002</v>
      </c>
      <c r="E223" s="5">
        <f t="shared" si="40"/>
        <v>-7.6209195408259989E-3</v>
      </c>
      <c r="F223" s="53">
        <f t="shared" si="34"/>
        <v>1.1959813867035152E-6</v>
      </c>
      <c r="G223" s="34">
        <v>106.68</v>
      </c>
      <c r="H223" s="5">
        <f t="shared" si="41"/>
        <v>-7.6205218271391262E-3</v>
      </c>
      <c r="I223" s="37">
        <f t="shared" si="35"/>
        <v>1.5936950735762068E-6</v>
      </c>
      <c r="J223" s="42">
        <v>1225.7847999999999</v>
      </c>
      <c r="K223" s="44">
        <f t="shared" si="42"/>
        <v>-7.6201597607249427E-3</v>
      </c>
      <c r="L223" s="45">
        <f t="shared" si="36"/>
        <v>1.9557614877596663E-6</v>
      </c>
      <c r="M223" s="18">
        <v>122.7059</v>
      </c>
      <c r="N223" s="13">
        <f t="shared" si="37"/>
        <v>-7.6184067824848212E-3</v>
      </c>
      <c r="O223" s="11">
        <f t="shared" si="38"/>
        <v>3.7087397278812162E-6</v>
      </c>
      <c r="P223" s="76">
        <v>44091</v>
      </c>
      <c r="Q223">
        <v>122.72</v>
      </c>
      <c r="R223" s="13">
        <f t="shared" si="43"/>
        <v>-8.0025866946891178E-3</v>
      </c>
      <c r="S223" s="11">
        <f t="shared" si="39"/>
        <v>-3.8047117247641538E-4</v>
      </c>
    </row>
    <row r="224" spans="1:19" ht="14.25" x14ac:dyDescent="0.45">
      <c r="A224" s="58">
        <v>44092</v>
      </c>
      <c r="B224" s="57">
        <v>16281</v>
      </c>
      <c r="C224" s="5">
        <f t="shared" si="33"/>
        <v>-9.6828944122706595E-4</v>
      </c>
      <c r="D224" s="54">
        <v>76.467600000000004</v>
      </c>
      <c r="E224" s="5">
        <f t="shared" si="40"/>
        <v>-9.7201536411373191E-4</v>
      </c>
      <c r="F224" s="53">
        <f t="shared" si="34"/>
        <v>-3.7259228866659555E-6</v>
      </c>
      <c r="G224" s="34">
        <v>106.5767</v>
      </c>
      <c r="H224" s="5">
        <f t="shared" si="41"/>
        <v>-9.6831646044248654E-4</v>
      </c>
      <c r="I224" s="37">
        <f t="shared" si="35"/>
        <v>-2.7019215420587273E-8</v>
      </c>
      <c r="J224" s="42">
        <v>1224.5968</v>
      </c>
      <c r="K224" s="44">
        <f t="shared" si="42"/>
        <v>-9.6917501342808077E-4</v>
      </c>
      <c r="L224" s="45">
        <f t="shared" si="36"/>
        <v>-8.8557220101481704E-7</v>
      </c>
      <c r="M224" s="18">
        <v>122.58710000000001</v>
      </c>
      <c r="N224" s="13">
        <f t="shared" si="37"/>
        <v>-9.6816860476955924E-4</v>
      </c>
      <c r="O224" s="11">
        <f t="shared" si="38"/>
        <v>1.2083645750671224E-7</v>
      </c>
      <c r="P224" s="76">
        <v>44092</v>
      </c>
      <c r="Q224">
        <v>122.66</v>
      </c>
      <c r="R224" s="13">
        <f t="shared" si="43"/>
        <v>-4.8891786179927621E-4</v>
      </c>
      <c r="S224" s="11">
        <f t="shared" si="39"/>
        <v>4.7937157942778974E-4</v>
      </c>
    </row>
    <row r="225" spans="1:19" ht="14.25" x14ac:dyDescent="0.45">
      <c r="A225" s="58">
        <v>44095</v>
      </c>
      <c r="B225" s="57">
        <v>15920.99</v>
      </c>
      <c r="C225" s="5">
        <f t="shared" si="33"/>
        <v>-2.2112278115594908E-2</v>
      </c>
      <c r="D225" s="54">
        <v>74.776899999999998</v>
      </c>
      <c r="E225" s="5">
        <f t="shared" si="40"/>
        <v>-2.2110017837620233E-2</v>
      </c>
      <c r="F225" s="53">
        <f t="shared" si="34"/>
        <v>2.2602779746749846E-6</v>
      </c>
      <c r="G225" s="34">
        <v>104.2243</v>
      </c>
      <c r="H225" s="5">
        <f t="shared" si="41"/>
        <v>-2.2072366661756271E-2</v>
      </c>
      <c r="I225" s="37">
        <f t="shared" si="35"/>
        <v>3.9911453838636923E-5</v>
      </c>
      <c r="J225" s="42">
        <v>1197.5262</v>
      </c>
      <c r="K225" s="44">
        <f t="shared" si="42"/>
        <v>-2.2105724921051562E-2</v>
      </c>
      <c r="L225" s="45">
        <f t="shared" si="36"/>
        <v>6.5531945433461303E-6</v>
      </c>
      <c r="M225" s="18">
        <v>119.878</v>
      </c>
      <c r="N225" s="13">
        <f t="shared" si="37"/>
        <v>-2.2099388924283314E-2</v>
      </c>
      <c r="O225" s="11">
        <f t="shared" si="38"/>
        <v>1.2889191311593606E-5</v>
      </c>
      <c r="P225" s="76">
        <v>44095</v>
      </c>
      <c r="Q225">
        <v>119.92</v>
      </c>
      <c r="R225" s="13">
        <f t="shared" si="43"/>
        <v>-2.2338170552747338E-2</v>
      </c>
      <c r="S225" s="11">
        <f t="shared" si="39"/>
        <v>-2.2589243715243068E-4</v>
      </c>
    </row>
    <row r="226" spans="1:19" ht="14.25" x14ac:dyDescent="0.45">
      <c r="A226" s="58">
        <v>44096</v>
      </c>
      <c r="B226" s="57">
        <v>15783.87</v>
      </c>
      <c r="C226" s="5">
        <f t="shared" si="33"/>
        <v>-8.6125297484640484E-3</v>
      </c>
      <c r="D226" s="54">
        <v>74.133099999999999</v>
      </c>
      <c r="E226" s="5">
        <f t="shared" si="40"/>
        <v>-8.6096107220278162E-3</v>
      </c>
      <c r="F226" s="53">
        <f t="shared" si="34"/>
        <v>2.9190264362322083E-6</v>
      </c>
      <c r="G226" s="34">
        <v>103.328</v>
      </c>
      <c r="H226" s="5">
        <f t="shared" si="41"/>
        <v>-8.5997219458417984E-3</v>
      </c>
      <c r="I226" s="37">
        <f t="shared" si="35"/>
        <v>1.2807802622250009E-5</v>
      </c>
      <c r="J226" s="42">
        <v>1187.2158999999999</v>
      </c>
      <c r="K226" s="44">
        <f t="shared" si="42"/>
        <v>-8.6096654920786442E-3</v>
      </c>
      <c r="L226" s="45">
        <f t="shared" si="36"/>
        <v>2.864256385404218E-6</v>
      </c>
      <c r="M226" s="18">
        <v>118.84610000000001</v>
      </c>
      <c r="N226" s="13">
        <f t="shared" si="37"/>
        <v>-8.6079180500174823E-3</v>
      </c>
      <c r="O226" s="11">
        <f t="shared" si="38"/>
        <v>4.6116984465660593E-6</v>
      </c>
      <c r="P226" s="76">
        <v>44096</v>
      </c>
      <c r="Q226">
        <v>118.91</v>
      </c>
      <c r="R226" s="13">
        <f t="shared" si="43"/>
        <v>-8.4222815210140967E-3</v>
      </c>
      <c r="S226" s="11">
        <f t="shared" si="39"/>
        <v>1.9024822744995173E-4</v>
      </c>
    </row>
    <row r="227" spans="1:19" ht="14.25" x14ac:dyDescent="0.45">
      <c r="A227" s="58">
        <v>44097</v>
      </c>
      <c r="B227" s="57">
        <v>15752.97</v>
      </c>
      <c r="C227" s="5">
        <f t="shared" si="33"/>
        <v>-1.9576947858795934E-3</v>
      </c>
      <c r="D227" s="54">
        <v>73.987700000000004</v>
      </c>
      <c r="E227" s="5">
        <f t="shared" si="40"/>
        <v>-1.9613371085249742E-3</v>
      </c>
      <c r="F227" s="53">
        <f t="shared" si="34"/>
        <v>-3.64232264538078E-6</v>
      </c>
      <c r="G227" s="34">
        <v>103.12609999999999</v>
      </c>
      <c r="H227" s="5">
        <f t="shared" si="41"/>
        <v>-1.9539718179003573E-3</v>
      </c>
      <c r="I227" s="37">
        <f t="shared" si="35"/>
        <v>3.7229679792361026E-6</v>
      </c>
      <c r="J227" s="42">
        <v>1184.8910000000001</v>
      </c>
      <c r="K227" s="44">
        <f t="shared" si="42"/>
        <v>-1.9582790291132746E-3</v>
      </c>
      <c r="L227" s="45">
        <f t="shared" si="36"/>
        <v>-5.842432336811143E-7</v>
      </c>
      <c r="M227" s="18">
        <v>118.6135</v>
      </c>
      <c r="N227" s="13">
        <f t="shared" si="37"/>
        <v>-1.9571529902958629E-3</v>
      </c>
      <c r="O227" s="11">
        <f t="shared" si="38"/>
        <v>5.4179558373057546E-7</v>
      </c>
      <c r="P227" s="76">
        <v>44097</v>
      </c>
      <c r="Q227">
        <v>118.95</v>
      </c>
      <c r="R227" s="13">
        <f t="shared" si="43"/>
        <v>3.3638886552855851E-4</v>
      </c>
      <c r="S227" s="11">
        <f t="shared" si="39"/>
        <v>2.294083651408152E-3</v>
      </c>
    </row>
    <row r="228" spans="1:19" ht="14.25" x14ac:dyDescent="0.45">
      <c r="A228" s="58">
        <v>44098</v>
      </c>
      <c r="B228" s="57">
        <v>15291.25</v>
      </c>
      <c r="C228" s="5">
        <f t="shared" si="33"/>
        <v>-2.9310028521605691E-2</v>
      </c>
      <c r="D228" s="54">
        <v>71.816299999999998</v>
      </c>
      <c r="E228" s="5">
        <f t="shared" si="40"/>
        <v>-2.9348121376931657E-2</v>
      </c>
      <c r="F228" s="53">
        <f t="shared" si="34"/>
        <v>-3.8092855325966291E-5</v>
      </c>
      <c r="G228" s="34">
        <v>100.1066</v>
      </c>
      <c r="H228" s="5">
        <f t="shared" si="41"/>
        <v>-2.9279687683331335E-2</v>
      </c>
      <c r="I228" s="37">
        <f t="shared" si="35"/>
        <v>3.0340838274356408E-5</v>
      </c>
      <c r="J228" s="42">
        <v>1150.1180999999999</v>
      </c>
      <c r="K228" s="44">
        <f t="shared" si="42"/>
        <v>-2.934691883050855E-2</v>
      </c>
      <c r="L228" s="45">
        <f t="shared" si="36"/>
        <v>-3.6890308902859381E-5</v>
      </c>
      <c r="M228" s="18">
        <v>115.1339</v>
      </c>
      <c r="N228" s="13">
        <f t="shared" si="37"/>
        <v>-2.9335615254587388E-2</v>
      </c>
      <c r="O228" s="11">
        <f t="shared" si="38"/>
        <v>-2.5586732981697224E-5</v>
      </c>
      <c r="P228" s="76">
        <v>44098</v>
      </c>
      <c r="Q228">
        <v>115.76</v>
      </c>
      <c r="R228" s="13">
        <f t="shared" si="43"/>
        <v>-2.6817990752416976E-2</v>
      </c>
      <c r="S228" s="11">
        <f t="shared" si="39"/>
        <v>2.4920377691887152E-3</v>
      </c>
    </row>
    <row r="229" spans="1:19" ht="14.25" x14ac:dyDescent="0.45">
      <c r="A229" s="58">
        <v>44099</v>
      </c>
      <c r="B229" s="57">
        <v>15637.53</v>
      </c>
      <c r="C229" s="5">
        <f t="shared" si="33"/>
        <v>2.2645630671135564E-2</v>
      </c>
      <c r="D229" s="54">
        <v>73.4405</v>
      </c>
      <c r="E229" s="5">
        <f t="shared" si="40"/>
        <v>2.2616035635364184E-2</v>
      </c>
      <c r="F229" s="53">
        <f t="shared" si="34"/>
        <v>-2.959503577137923E-5</v>
      </c>
      <c r="G229" s="34">
        <v>102.366</v>
      </c>
      <c r="H229" s="5">
        <f t="shared" si="41"/>
        <v>2.2569940443487146E-2</v>
      </c>
      <c r="I229" s="37">
        <f t="shared" si="35"/>
        <v>-7.5690227648417263E-5</v>
      </c>
      <c r="J229" s="42">
        <v>1176.1472000000001</v>
      </c>
      <c r="K229" s="44">
        <f t="shared" si="42"/>
        <v>2.2631675825291575E-2</v>
      </c>
      <c r="L229" s="45">
        <f t="shared" si="36"/>
        <v>-1.395484584398865E-5</v>
      </c>
      <c r="M229" s="18">
        <v>117.7396</v>
      </c>
      <c r="N229" s="13">
        <f t="shared" si="37"/>
        <v>2.2631909454991161E-2</v>
      </c>
      <c r="O229" s="11">
        <f t="shared" si="38"/>
        <v>-1.3721216144402248E-5</v>
      </c>
      <c r="P229" s="76">
        <v>44099</v>
      </c>
      <c r="Q229">
        <v>117.87</v>
      </c>
      <c r="R229" s="13">
        <f t="shared" si="43"/>
        <v>1.8227366966136804E-2</v>
      </c>
      <c r="S229" s="11">
        <f t="shared" si="39"/>
        <v>-4.4182637049987594E-3</v>
      </c>
    </row>
    <row r="230" spans="1:19" ht="14.25" x14ac:dyDescent="0.45">
      <c r="A230" s="58">
        <v>44102</v>
      </c>
      <c r="B230" s="57">
        <v>15888.44</v>
      </c>
      <c r="C230" s="5">
        <f t="shared" si="33"/>
        <v>1.6045372894568422E-2</v>
      </c>
      <c r="D230" s="54">
        <v>74.6173</v>
      </c>
      <c r="E230" s="5">
        <f t="shared" si="40"/>
        <v>1.6023856046731622E-2</v>
      </c>
      <c r="F230" s="53">
        <f t="shared" si="34"/>
        <v>-2.1516847836799968E-5</v>
      </c>
      <c r="G230" s="34">
        <v>104.0052</v>
      </c>
      <c r="H230" s="5">
        <f t="shared" si="41"/>
        <v>1.6013129359357725E-2</v>
      </c>
      <c r="I230" s="37">
        <f t="shared" si="35"/>
        <v>-3.224353521069645E-5</v>
      </c>
      <c r="J230" s="42">
        <v>1195.0026</v>
      </c>
      <c r="K230" s="44">
        <f t="shared" si="42"/>
        <v>1.6031496737823225E-2</v>
      </c>
      <c r="L230" s="45">
        <f t="shared" si="36"/>
        <v>-1.3876156745196155E-5</v>
      </c>
      <c r="M230" s="18">
        <v>119.62739999999999</v>
      </c>
      <c r="N230" s="13">
        <f t="shared" si="37"/>
        <v>1.6033687901096938E-2</v>
      </c>
      <c r="O230" s="11">
        <f t="shared" si="38"/>
        <v>-1.1684993471483551E-5</v>
      </c>
      <c r="P230" s="76">
        <v>44102</v>
      </c>
      <c r="Q230">
        <v>119.75</v>
      </c>
      <c r="R230" s="13">
        <f t="shared" si="43"/>
        <v>1.5949775176041348E-2</v>
      </c>
      <c r="S230" s="11">
        <f t="shared" si="39"/>
        <v>-9.5597718527073994E-5</v>
      </c>
    </row>
    <row r="231" spans="1:19" ht="14.25" x14ac:dyDescent="0.45">
      <c r="A231" s="58">
        <v>44103</v>
      </c>
      <c r="B231" s="57">
        <v>15881.16</v>
      </c>
      <c r="C231" s="5">
        <f t="shared" si="33"/>
        <v>-4.5819476298492035E-4</v>
      </c>
      <c r="D231" s="54">
        <v>74.582800000000006</v>
      </c>
      <c r="E231" s="5">
        <f t="shared" si="40"/>
        <v>-4.6235926521054349E-4</v>
      </c>
      <c r="F231" s="53">
        <f t="shared" si="34"/>
        <v>-4.1645022256231456E-6</v>
      </c>
      <c r="G231" s="34">
        <v>103.9572</v>
      </c>
      <c r="H231" s="5">
        <f t="shared" si="41"/>
        <v>-4.615153857692178E-4</v>
      </c>
      <c r="I231" s="37">
        <f t="shared" si="35"/>
        <v>-3.3206227842974556E-6</v>
      </c>
      <c r="J231" s="42">
        <v>1194.4525000000001</v>
      </c>
      <c r="K231" s="44">
        <f t="shared" si="42"/>
        <v>-4.6033372647047432E-4</v>
      </c>
      <c r="L231" s="45">
        <f t="shared" si="36"/>
        <v>-2.1389634855539796E-6</v>
      </c>
      <c r="M231" s="18">
        <v>119.5724</v>
      </c>
      <c r="N231" s="13">
        <f t="shared" si="37"/>
        <v>-4.5976089089949657E-4</v>
      </c>
      <c r="O231" s="11">
        <f t="shared" si="38"/>
        <v>-1.5661279145762208E-6</v>
      </c>
      <c r="P231" s="76">
        <v>44103</v>
      </c>
      <c r="Q231">
        <v>119.82</v>
      </c>
      <c r="R231" s="13">
        <f t="shared" si="43"/>
        <v>5.8455114822542065E-4</v>
      </c>
      <c r="S231" s="11">
        <f t="shared" si="39"/>
        <v>1.042745911210341E-3</v>
      </c>
    </row>
    <row r="232" spans="1:19" ht="14.25" x14ac:dyDescent="0.45">
      <c r="A232" s="58">
        <v>44104</v>
      </c>
      <c r="B232" s="57">
        <v>15916.72</v>
      </c>
      <c r="C232" s="5">
        <f t="shared" si="33"/>
        <v>2.2391311465912445E-3</v>
      </c>
      <c r="D232" s="54">
        <v>74.748999999999995</v>
      </c>
      <c r="E232" s="5">
        <f t="shared" si="40"/>
        <v>2.2283958231654744E-3</v>
      </c>
      <c r="F232" s="53">
        <f t="shared" si="34"/>
        <v>-1.0735323425770105E-5</v>
      </c>
      <c r="G232" s="34">
        <v>104.1891</v>
      </c>
      <c r="H232" s="5">
        <f t="shared" si="41"/>
        <v>2.2307257217393239E-3</v>
      </c>
      <c r="I232" s="37">
        <f t="shared" si="35"/>
        <v>-8.4054248519205288E-6</v>
      </c>
      <c r="J232" s="42">
        <v>1197.1234999999999</v>
      </c>
      <c r="K232" s="44">
        <f t="shared" si="42"/>
        <v>2.2361709653584416E-3</v>
      </c>
      <c r="L232" s="45">
        <f t="shared" si="36"/>
        <v>-2.9601812328028387E-6</v>
      </c>
      <c r="M232" s="18">
        <v>119.8399</v>
      </c>
      <c r="N232" s="13">
        <f t="shared" si="37"/>
        <v>2.2371383362715935E-3</v>
      </c>
      <c r="O232" s="11">
        <f t="shared" si="38"/>
        <v>-1.9928103196509284E-6</v>
      </c>
      <c r="P232" s="76">
        <v>44104</v>
      </c>
      <c r="Q232">
        <v>119.93</v>
      </c>
      <c r="R232" s="13">
        <f t="shared" si="43"/>
        <v>9.1804373226511693E-4</v>
      </c>
      <c r="S232" s="11">
        <f t="shared" si="39"/>
        <v>-1.3210874143261275E-3</v>
      </c>
    </row>
    <row r="233" spans="1:19" ht="14.25" x14ac:dyDescent="0.45">
      <c r="A233" s="58">
        <v>44105</v>
      </c>
      <c r="B233" s="57">
        <v>16156.44</v>
      </c>
      <c r="C233" s="5">
        <f t="shared" si="33"/>
        <v>1.5060891942560994E-2</v>
      </c>
      <c r="D233" s="54">
        <v>75.873999999999995</v>
      </c>
      <c r="E233" s="5">
        <f t="shared" si="40"/>
        <v>1.5050368566803529E-2</v>
      </c>
      <c r="F233" s="53">
        <f t="shared" si="34"/>
        <v>-1.0523375757465203E-5</v>
      </c>
      <c r="G233" s="34">
        <v>105.75620000000001</v>
      </c>
      <c r="H233" s="5">
        <f t="shared" si="41"/>
        <v>1.5040920787299239E-2</v>
      </c>
      <c r="I233" s="37">
        <f t="shared" si="35"/>
        <v>-1.9971155261755413E-5</v>
      </c>
      <c r="J233" s="42">
        <v>1215.1423</v>
      </c>
      <c r="K233" s="44">
        <f t="shared" si="42"/>
        <v>1.5051746958438361E-2</v>
      </c>
      <c r="L233" s="45">
        <f t="shared" si="36"/>
        <v>-9.144984122633204E-6</v>
      </c>
      <c r="M233" s="18">
        <v>121.6437</v>
      </c>
      <c r="N233" s="13">
        <f t="shared" si="37"/>
        <v>1.5051748207399962E-2</v>
      </c>
      <c r="O233" s="11">
        <f t="shared" si="38"/>
        <v>-9.1437351610323958E-6</v>
      </c>
      <c r="P233" s="76">
        <v>44105</v>
      </c>
      <c r="Q233">
        <v>121.61</v>
      </c>
      <c r="R233" s="13">
        <f t="shared" si="43"/>
        <v>1.4008171433335992E-2</v>
      </c>
      <c r="S233" s="11">
        <f t="shared" si="39"/>
        <v>-1.0527205092250025E-3</v>
      </c>
    </row>
    <row r="234" spans="1:19" ht="14.25" x14ac:dyDescent="0.45">
      <c r="A234" s="58">
        <v>44109</v>
      </c>
      <c r="B234" s="57">
        <v>16278.72</v>
      </c>
      <c r="C234" s="5">
        <f t="shared" si="33"/>
        <v>7.5684990010174147E-3</v>
      </c>
      <c r="D234" s="54">
        <v>76.446899999999999</v>
      </c>
      <c r="E234" s="5">
        <f t="shared" si="40"/>
        <v>7.5506761209374051E-3</v>
      </c>
      <c r="F234" s="53">
        <f t="shared" si="34"/>
        <v>-1.782288008000954E-5</v>
      </c>
      <c r="G234" s="34">
        <v>106.55500000000001</v>
      </c>
      <c r="H234" s="5">
        <f t="shared" si="41"/>
        <v>7.5532214659754793E-3</v>
      </c>
      <c r="I234" s="37">
        <f t="shared" si="35"/>
        <v>-1.5277535041935408E-5</v>
      </c>
      <c r="J234" s="42">
        <v>1224.3257000000001</v>
      </c>
      <c r="K234" s="44">
        <f t="shared" si="42"/>
        <v>7.5574687836972299E-3</v>
      </c>
      <c r="L234" s="45">
        <f t="shared" si="36"/>
        <v>-1.1030217320184832E-5</v>
      </c>
      <c r="M234" s="18">
        <v>122.56319999999999</v>
      </c>
      <c r="N234" s="13">
        <f t="shared" si="37"/>
        <v>7.5589611299229365E-3</v>
      </c>
      <c r="O234" s="11">
        <f t="shared" si="38"/>
        <v>-9.5378710944782341E-6</v>
      </c>
      <c r="P234" s="76">
        <v>44109</v>
      </c>
      <c r="Q234">
        <v>122.38</v>
      </c>
      <c r="R234" s="13">
        <f t="shared" si="43"/>
        <v>6.3317161417646428E-3</v>
      </c>
      <c r="S234" s="11">
        <f t="shared" si="39"/>
        <v>-1.2367828592527719E-3</v>
      </c>
    </row>
    <row r="235" spans="1:19" ht="14.25" x14ac:dyDescent="0.45">
      <c r="A235" s="58">
        <v>44110</v>
      </c>
      <c r="B235" s="57">
        <v>16503.77</v>
      </c>
      <c r="C235" s="5">
        <f t="shared" si="33"/>
        <v>1.3824797035639325E-2</v>
      </c>
      <c r="D235" s="54">
        <v>77.503</v>
      </c>
      <c r="E235" s="5">
        <f t="shared" si="40"/>
        <v>1.3814817867042306E-2</v>
      </c>
      <c r="F235" s="53">
        <f t="shared" si="34"/>
        <v>-9.9791685970185284E-6</v>
      </c>
      <c r="G235" s="34">
        <v>108.0254</v>
      </c>
      <c r="H235" s="5">
        <f t="shared" si="41"/>
        <v>1.3799446295340356E-2</v>
      </c>
      <c r="I235" s="37">
        <f t="shared" si="35"/>
        <v>-2.5350740298968333E-5</v>
      </c>
      <c r="J235" s="42">
        <v>1241.2401</v>
      </c>
      <c r="K235" s="44">
        <f t="shared" si="42"/>
        <v>1.3815278075106852E-2</v>
      </c>
      <c r="L235" s="45">
        <f t="shared" si="36"/>
        <v>-9.5189605324730309E-6</v>
      </c>
      <c r="M235" s="18">
        <v>124.25620000000001</v>
      </c>
      <c r="N235" s="13">
        <f t="shared" si="37"/>
        <v>1.3813281637555352E-2</v>
      </c>
      <c r="O235" s="11">
        <f t="shared" si="38"/>
        <v>-1.1515398083972173E-5</v>
      </c>
      <c r="P235" s="76">
        <v>44110</v>
      </c>
      <c r="Q235">
        <v>124.03</v>
      </c>
      <c r="R235" s="13">
        <f t="shared" si="43"/>
        <v>1.348259519529349E-2</v>
      </c>
      <c r="S235" s="11">
        <f t="shared" si="39"/>
        <v>-3.422018403458349E-4</v>
      </c>
    </row>
    <row r="236" spans="1:19" ht="14.25" x14ac:dyDescent="0.45">
      <c r="A236" s="58">
        <v>44111</v>
      </c>
      <c r="B236" s="57">
        <v>16611.96</v>
      </c>
      <c r="C236" s="5">
        <f t="shared" si="33"/>
        <v>6.5554718709723847E-3</v>
      </c>
      <c r="D236" s="54">
        <v>78.010800000000003</v>
      </c>
      <c r="E236" s="5">
        <f t="shared" si="40"/>
        <v>6.5520044385378728E-3</v>
      </c>
      <c r="F236" s="53">
        <f t="shared" si="34"/>
        <v>-3.4674324345118634E-6</v>
      </c>
      <c r="G236" s="34">
        <v>108.7323</v>
      </c>
      <c r="H236" s="5">
        <f t="shared" si="41"/>
        <v>6.5438313581804852E-3</v>
      </c>
      <c r="I236" s="37">
        <f t="shared" si="35"/>
        <v>-1.1640512791899482E-5</v>
      </c>
      <c r="J236" s="42">
        <v>1249.3725999999999</v>
      </c>
      <c r="K236" s="44">
        <f t="shared" si="42"/>
        <v>6.5519152982569384E-3</v>
      </c>
      <c r="L236" s="45">
        <f t="shared" si="36"/>
        <v>-3.5565727154462934E-6</v>
      </c>
      <c r="M236" s="56">
        <v>125.07</v>
      </c>
      <c r="N236" s="13">
        <f t="shared" si="37"/>
        <v>6.5493713794562147E-3</v>
      </c>
      <c r="O236" s="11">
        <f t="shared" si="38"/>
        <v>-6.1004915161699813E-6</v>
      </c>
      <c r="P236" s="76">
        <v>44111</v>
      </c>
      <c r="Q236">
        <v>124.89</v>
      </c>
      <c r="R236" s="13">
        <f t="shared" si="43"/>
        <v>6.9338063371764402E-3</v>
      </c>
      <c r="S236" s="11">
        <f t="shared" si="39"/>
        <v>3.7833446620405553E-4</v>
      </c>
    </row>
    <row r="237" spans="1:19" ht="14.25" x14ac:dyDescent="0.45">
      <c r="A237" s="58">
        <v>44112</v>
      </c>
      <c r="B237" s="57">
        <v>16747.48</v>
      </c>
      <c r="C237" s="5">
        <f t="shared" si="33"/>
        <v>8.1579777461540104E-3</v>
      </c>
      <c r="D237" s="54">
        <v>78.646799999999999</v>
      </c>
      <c r="E237" s="5">
        <f t="shared" si="40"/>
        <v>8.1527173160638178E-3</v>
      </c>
      <c r="F237" s="53">
        <f t="shared" si="34"/>
        <v>-5.2604300901926138E-6</v>
      </c>
      <c r="G237" s="34">
        <v>109.6182</v>
      </c>
      <c r="H237" s="5">
        <f t="shared" si="41"/>
        <v>8.1475329777813688E-3</v>
      </c>
      <c r="I237" s="37">
        <f t="shared" si="35"/>
        <v>-1.0444768372641633E-5</v>
      </c>
      <c r="J237" s="42">
        <v>1259.5612000000001</v>
      </c>
      <c r="K237" s="44">
        <f t="shared" si="42"/>
        <v>8.1549731441206141E-3</v>
      </c>
      <c r="L237" s="45">
        <f t="shared" si="36"/>
        <v>-3.0046020333962531E-6</v>
      </c>
      <c r="M237" s="56">
        <v>126.0894</v>
      </c>
      <c r="N237" s="13">
        <f t="shared" si="37"/>
        <v>8.1506356440392835E-3</v>
      </c>
      <c r="O237" s="11">
        <f t="shared" si="38"/>
        <v>-7.3421021147268561E-6</v>
      </c>
      <c r="P237" s="76">
        <v>44112</v>
      </c>
      <c r="Q237">
        <v>125.91</v>
      </c>
      <c r="R237" s="13">
        <f t="shared" si="43"/>
        <v>8.1671871246695726E-3</v>
      </c>
      <c r="S237" s="11">
        <f t="shared" si="39"/>
        <v>9.2093785155622498E-6</v>
      </c>
    </row>
    <row r="238" spans="1:19" ht="14.25" x14ac:dyDescent="0.45">
      <c r="A238" s="58">
        <v>44113</v>
      </c>
      <c r="B238" s="57">
        <v>16860.11</v>
      </c>
      <c r="C238" s="5">
        <f t="shared" si="33"/>
        <v>6.7251908943912753E-3</v>
      </c>
      <c r="D238" s="54">
        <v>79.1755</v>
      </c>
      <c r="E238" s="5">
        <f t="shared" si="40"/>
        <v>6.7224604179698666E-3</v>
      </c>
      <c r="F238" s="53">
        <f t="shared" si="34"/>
        <v>-2.7304764214086674E-6</v>
      </c>
      <c r="G238" s="34">
        <v>110.3553</v>
      </c>
      <c r="H238" s="5">
        <f t="shared" si="41"/>
        <v>6.7242483456213531E-3</v>
      </c>
      <c r="I238" s="37">
        <f t="shared" si="35"/>
        <v>-9.4254876992216907E-7</v>
      </c>
      <c r="J238" s="42">
        <v>1268.0277000000001</v>
      </c>
      <c r="K238" s="44">
        <f t="shared" si="42"/>
        <v>6.721785332860275E-3</v>
      </c>
      <c r="L238" s="45">
        <f t="shared" si="36"/>
        <v>-3.4055615310002452E-6</v>
      </c>
      <c r="M238" s="56">
        <v>126.93680000000001</v>
      </c>
      <c r="N238" s="13">
        <f t="shared" si="37"/>
        <v>6.7206283795466781E-3</v>
      </c>
      <c r="O238" s="11">
        <f t="shared" si="38"/>
        <v>-4.562514844597132E-6</v>
      </c>
      <c r="P238" s="76">
        <v>44113</v>
      </c>
      <c r="Q238">
        <v>126.99</v>
      </c>
      <c r="R238" s="13">
        <f t="shared" si="43"/>
        <v>8.5775553967120111E-3</v>
      </c>
      <c r="S238" s="11">
        <f t="shared" si="39"/>
        <v>1.8523645023207358E-3</v>
      </c>
    </row>
    <row r="239" spans="1:19" ht="14.25" x14ac:dyDescent="0.45">
      <c r="A239" s="58">
        <v>44116</v>
      </c>
      <c r="B239" s="57">
        <v>16883.84</v>
      </c>
      <c r="C239" s="5">
        <f t="shared" si="33"/>
        <v>1.4074641268650989E-3</v>
      </c>
      <c r="D239" s="54">
        <v>79.287000000000006</v>
      </c>
      <c r="E239" s="5">
        <f t="shared" si="40"/>
        <v>1.4082639200259095E-3</v>
      </c>
      <c r="F239" s="53">
        <f t="shared" si="34"/>
        <v>7.9979316081058016E-7</v>
      </c>
      <c r="G239" s="34">
        <v>110.5099</v>
      </c>
      <c r="H239" s="5">
        <f t="shared" si="41"/>
        <v>1.4009295430306157E-3</v>
      </c>
      <c r="I239" s="37">
        <f t="shared" si="35"/>
        <v>-6.534583834483243E-6</v>
      </c>
      <c r="J239" s="42">
        <v>1269.8063</v>
      </c>
      <c r="K239" s="44">
        <f t="shared" si="42"/>
        <v>1.4026507465096927E-3</v>
      </c>
      <c r="L239" s="45">
        <f t="shared" si="36"/>
        <v>-4.8133803554062382E-6</v>
      </c>
      <c r="M239" s="56">
        <v>127.116</v>
      </c>
      <c r="N239" s="13">
        <f t="shared" si="37"/>
        <v>1.4117261503361345E-3</v>
      </c>
      <c r="O239" s="11">
        <f t="shared" si="38"/>
        <v>4.2620234710355476E-6</v>
      </c>
      <c r="P239" s="76">
        <v>44116</v>
      </c>
      <c r="Q239">
        <v>126.96</v>
      </c>
      <c r="R239" s="13">
        <f t="shared" si="43"/>
        <v>-2.362390739428788E-4</v>
      </c>
      <c r="S239" s="11">
        <f t="shared" si="39"/>
        <v>-1.6437032008079777E-3</v>
      </c>
    </row>
    <row r="240" spans="1:19" ht="14.25" x14ac:dyDescent="0.45">
      <c r="A240" s="58">
        <v>44117</v>
      </c>
      <c r="B240" s="57">
        <v>16888.87</v>
      </c>
      <c r="C240" s="5">
        <f t="shared" si="33"/>
        <v>2.9791800917311484E-4</v>
      </c>
      <c r="D240" s="54">
        <v>79.310500000000005</v>
      </c>
      <c r="E240" s="5">
        <f t="shared" si="40"/>
        <v>2.9639159004624105E-4</v>
      </c>
      <c r="F240" s="53">
        <f t="shared" si="34"/>
        <v>-1.5264191268737903E-6</v>
      </c>
      <c r="G240" s="34">
        <v>110.5425</v>
      </c>
      <c r="H240" s="5">
        <f t="shared" si="41"/>
        <v>2.9499619491102358E-4</v>
      </c>
      <c r="I240" s="37">
        <f t="shared" si="35"/>
        <v>-2.9218142620912602E-6</v>
      </c>
      <c r="J240" s="42">
        <v>1270.182</v>
      </c>
      <c r="K240" s="44">
        <f t="shared" si="42"/>
        <v>2.9587189794222368E-4</v>
      </c>
      <c r="L240" s="45">
        <f t="shared" si="36"/>
        <v>-2.0461112308911567E-6</v>
      </c>
      <c r="M240" s="18">
        <v>127.15309999999999</v>
      </c>
      <c r="N240" s="13">
        <f t="shared" si="37"/>
        <v>2.9185940400888732E-4</v>
      </c>
      <c r="O240" s="11">
        <f t="shared" si="38"/>
        <v>-6.0586051642275152E-6</v>
      </c>
      <c r="P240" s="76">
        <v>44117</v>
      </c>
      <c r="Q240">
        <v>127.02</v>
      </c>
      <c r="R240" s="13">
        <f t="shared" si="43"/>
        <v>4.7258979206055152E-4</v>
      </c>
      <c r="S240" s="11">
        <f t="shared" si="39"/>
        <v>1.7467178288743668E-4</v>
      </c>
    </row>
    <row r="241" spans="1:19" ht="14.25" x14ac:dyDescent="0.45">
      <c r="A241" s="58">
        <v>44118</v>
      </c>
      <c r="B241" s="57">
        <v>16944.73</v>
      </c>
      <c r="C241" s="5">
        <f t="shared" si="33"/>
        <v>3.3075036991818685E-3</v>
      </c>
      <c r="D241" s="54">
        <v>79.572599999999994</v>
      </c>
      <c r="E241" s="5">
        <f t="shared" si="40"/>
        <v>3.3047326646533648E-3</v>
      </c>
      <c r="F241" s="53">
        <f t="shared" si="34"/>
        <v>-2.7710345285036908E-6</v>
      </c>
      <c r="G241" s="34">
        <v>110.90770000000001</v>
      </c>
      <c r="H241" s="5">
        <f t="shared" si="41"/>
        <v>3.3037067191352687E-3</v>
      </c>
      <c r="I241" s="37">
        <f t="shared" si="35"/>
        <v>-3.7969800465997849E-6</v>
      </c>
      <c r="J241" s="42">
        <v>1274.3804</v>
      </c>
      <c r="K241" s="44">
        <f t="shared" si="42"/>
        <v>3.3053530911317797E-3</v>
      </c>
      <c r="L241" s="45">
        <f t="shared" si="36"/>
        <v>-2.1506080500888203E-6</v>
      </c>
      <c r="M241" s="18">
        <v>127.57340000000001</v>
      </c>
      <c r="N241" s="13">
        <f t="shared" si="37"/>
        <v>3.3054640429530657E-3</v>
      </c>
      <c r="O241" s="11">
        <f t="shared" si="38"/>
        <v>-2.0396562288027553E-6</v>
      </c>
      <c r="P241" s="76">
        <v>44118</v>
      </c>
      <c r="Q241">
        <v>127.42</v>
      </c>
      <c r="R241" s="13">
        <f t="shared" si="43"/>
        <v>3.14911037631882E-3</v>
      </c>
      <c r="S241" s="11">
        <f t="shared" si="39"/>
        <v>-1.5839332286304852E-4</v>
      </c>
    </row>
    <row r="242" spans="1:19" ht="14.25" x14ac:dyDescent="0.45">
      <c r="A242" s="58">
        <v>44119</v>
      </c>
      <c r="B242" s="57">
        <v>16533.240000000002</v>
      </c>
      <c r="C242" s="5">
        <f t="shared" si="33"/>
        <v>-2.4284246488436079E-2</v>
      </c>
      <c r="D242" s="54">
        <v>77.639899999999997</v>
      </c>
      <c r="E242" s="5">
        <f t="shared" si="40"/>
        <v>-2.4288511372004939E-2</v>
      </c>
      <c r="F242" s="53">
        <f t="shared" si="34"/>
        <v>-4.2648835688607889E-6</v>
      </c>
      <c r="G242" s="34">
        <v>108.2161</v>
      </c>
      <c r="H242" s="5">
        <f t="shared" si="41"/>
        <v>-2.4268828945149923E-2</v>
      </c>
      <c r="I242" s="37">
        <f t="shared" si="35"/>
        <v>1.5417543286155855E-5</v>
      </c>
      <c r="J242" s="42">
        <v>1243.4382000000001</v>
      </c>
      <c r="K242" s="44">
        <f t="shared" si="42"/>
        <v>-2.4280191377707872E-2</v>
      </c>
      <c r="L242" s="45">
        <f t="shared" si="36"/>
        <v>4.0551107282071897E-6</v>
      </c>
      <c r="M242" s="18">
        <v>124.4769</v>
      </c>
      <c r="N242" s="13">
        <f t="shared" si="37"/>
        <v>-2.4272301279106845E-2</v>
      </c>
      <c r="O242" s="11">
        <f t="shared" si="38"/>
        <v>1.1945209329233819E-5</v>
      </c>
      <c r="P242" s="76">
        <v>44119</v>
      </c>
      <c r="Q242">
        <v>124.81</v>
      </c>
      <c r="R242" s="13">
        <f t="shared" si="43"/>
        <v>-2.0483440590174262E-2</v>
      </c>
      <c r="S242" s="11">
        <f t="shared" si="39"/>
        <v>3.8008058982618165E-3</v>
      </c>
    </row>
    <row r="243" spans="1:19" ht="14.25" x14ac:dyDescent="0.45">
      <c r="A243" s="58">
        <v>44120</v>
      </c>
      <c r="B243" s="57">
        <v>16649.46</v>
      </c>
      <c r="C243" s="5">
        <f t="shared" si="33"/>
        <v>7.029475166391963E-3</v>
      </c>
      <c r="D243" s="54">
        <v>78.185299999999998</v>
      </c>
      <c r="E243" s="5">
        <f t="shared" si="40"/>
        <v>7.0247385686998953E-3</v>
      </c>
      <c r="F243" s="53">
        <f t="shared" si="34"/>
        <v>-4.73659769206769E-6</v>
      </c>
      <c r="G243" s="34">
        <v>108.97580000000001</v>
      </c>
      <c r="H243" s="5">
        <f t="shared" si="41"/>
        <v>7.0202123343938716E-3</v>
      </c>
      <c r="I243" s="37">
        <f t="shared" si="35"/>
        <v>-9.2628319980914142E-6</v>
      </c>
      <c r="J243" s="42">
        <v>1252.1747</v>
      </c>
      <c r="K243" s="44">
        <f t="shared" si="42"/>
        <v>7.0260830011494857E-3</v>
      </c>
      <c r="L243" s="45">
        <f t="shared" si="36"/>
        <v>-3.3921652424773185E-6</v>
      </c>
      <c r="M243" s="18">
        <v>125.3514</v>
      </c>
      <c r="N243" s="13">
        <f t="shared" si="37"/>
        <v>7.0253998934741713E-3</v>
      </c>
      <c r="O243" s="11">
        <f t="shared" si="38"/>
        <v>-4.0752729177917502E-6</v>
      </c>
      <c r="P243" s="76">
        <v>44120</v>
      </c>
      <c r="Q243">
        <v>125.62</v>
      </c>
      <c r="R243" s="13">
        <f t="shared" si="43"/>
        <v>6.4898645941831035E-3</v>
      </c>
      <c r="S243" s="11">
        <f t="shared" si="39"/>
        <v>-5.3961057220885955E-4</v>
      </c>
    </row>
    <row r="244" spans="1:19" ht="14.25" x14ac:dyDescent="0.45">
      <c r="A244" s="58">
        <v>44123</v>
      </c>
      <c r="B244" s="57">
        <v>16805.97</v>
      </c>
      <c r="C244" s="5">
        <f t="shared" si="33"/>
        <v>9.4003048747528517E-3</v>
      </c>
      <c r="D244" s="54">
        <v>78.919499999999999</v>
      </c>
      <c r="E244" s="5">
        <f t="shared" si="40"/>
        <v>9.3905120271968734E-3</v>
      </c>
      <c r="F244" s="53">
        <f t="shared" si="34"/>
        <v>-9.7928475559783124E-6</v>
      </c>
      <c r="G244" s="34">
        <v>109.998</v>
      </c>
      <c r="H244" s="5">
        <f t="shared" si="41"/>
        <v>9.3800641977392907E-3</v>
      </c>
      <c r="I244" s="37">
        <f t="shared" si="35"/>
        <v>-2.0240677013561026E-5</v>
      </c>
      <c r="J244" s="42">
        <v>1263.9365</v>
      </c>
      <c r="K244" s="44">
        <f t="shared" si="42"/>
        <v>9.3930982633654292E-3</v>
      </c>
      <c r="L244" s="45">
        <f t="shared" si="36"/>
        <v>-7.2066113874225124E-6</v>
      </c>
      <c r="M244" s="18">
        <v>126.5288</v>
      </c>
      <c r="N244" s="13">
        <f t="shared" si="37"/>
        <v>9.3927949747669714E-3</v>
      </c>
      <c r="O244" s="11">
        <f t="shared" si="38"/>
        <v>-7.5098999858802529E-6</v>
      </c>
      <c r="P244" s="76">
        <v>44123</v>
      </c>
      <c r="Q244">
        <v>126.81</v>
      </c>
      <c r="R244" s="13">
        <f t="shared" si="43"/>
        <v>9.4730138512975071E-3</v>
      </c>
      <c r="S244" s="11">
        <f t="shared" si="39"/>
        <v>7.2708976544655357E-5</v>
      </c>
    </row>
    <row r="245" spans="1:19" ht="14.25" x14ac:dyDescent="0.45">
      <c r="A245" s="58">
        <v>44124</v>
      </c>
      <c r="B245" s="57">
        <v>16839.599999999999</v>
      </c>
      <c r="C245" s="5">
        <f t="shared" si="33"/>
        <v>2.0010746181267081E-3</v>
      </c>
      <c r="D245" s="54">
        <v>79.077100000000002</v>
      </c>
      <c r="E245" s="5">
        <f t="shared" si="40"/>
        <v>1.9969715976406732E-3</v>
      </c>
      <c r="F245" s="53">
        <f t="shared" si="34"/>
        <v>-4.1030204860348363E-6</v>
      </c>
      <c r="G245" s="34">
        <v>110.21729999999999</v>
      </c>
      <c r="H245" s="5">
        <f t="shared" si="41"/>
        <v>1.9936726122291581E-3</v>
      </c>
      <c r="I245" s="37">
        <f t="shared" si="35"/>
        <v>-7.4020058975499126E-6</v>
      </c>
      <c r="J245" s="42"/>
      <c r="K245" s="40"/>
      <c r="L245" s="43"/>
      <c r="M245" s="18">
        <v>126.7817</v>
      </c>
      <c r="N245" s="13">
        <f t="shared" si="37"/>
        <v>1.9987544337731755E-3</v>
      </c>
      <c r="O245" s="11">
        <f t="shared" si="38"/>
        <v>-2.3201843535325395E-6</v>
      </c>
      <c r="P245" s="76">
        <v>44124</v>
      </c>
      <c r="Q245">
        <v>126.77</v>
      </c>
      <c r="R245" s="13">
        <f t="shared" si="43"/>
        <v>-3.1543253686627803E-4</v>
      </c>
      <c r="S245" s="11">
        <f t="shared" si="39"/>
        <v>-2.3165071549929861E-3</v>
      </c>
    </row>
    <row r="246" spans="1:19" ht="14.25" x14ac:dyDescent="0.45">
      <c r="A246" s="58">
        <v>44125</v>
      </c>
      <c r="B246" s="57">
        <v>16897.43</v>
      </c>
      <c r="C246" s="5">
        <f t="shared" si="33"/>
        <v>3.4341670823536674E-3</v>
      </c>
      <c r="D246" s="54">
        <v>79.347899999999996</v>
      </c>
      <c r="E246" s="5">
        <f t="shared" si="40"/>
        <v>3.4245059568445146E-3</v>
      </c>
      <c r="F246" s="53">
        <f t="shared" si="34"/>
        <v>-9.6611255091527681E-6</v>
      </c>
      <c r="G246" s="34">
        <v>110.59439999999999</v>
      </c>
      <c r="H246" s="5">
        <f t="shared" si="41"/>
        <v>3.4214229526581263E-3</v>
      </c>
      <c r="I246" s="37">
        <f t="shared" si="35"/>
        <v>-1.2744129695541062E-5</v>
      </c>
      <c r="J246" s="46">
        <v>1270.808</v>
      </c>
      <c r="K246" s="47">
        <f>J246/J244-1</f>
        <v>5.4365864107888129E-3</v>
      </c>
      <c r="L246" s="48">
        <f>K246-(B246/B244-1)</f>
        <v>-5.5273142742784387E-6</v>
      </c>
      <c r="M246" s="18">
        <v>127.2167</v>
      </c>
      <c r="N246" s="13">
        <f t="shared" si="37"/>
        <v>3.4310945507118884E-3</v>
      </c>
      <c r="O246" s="11">
        <f t="shared" si="38"/>
        <v>-3.0725316417790083E-6</v>
      </c>
      <c r="P246" s="76">
        <v>44125</v>
      </c>
      <c r="Q246">
        <v>126.98</v>
      </c>
      <c r="R246" s="13">
        <f t="shared" si="43"/>
        <v>1.656543346217676E-3</v>
      </c>
      <c r="S246" s="11">
        <f t="shared" si="39"/>
        <v>-1.7776237361359915E-3</v>
      </c>
    </row>
    <row r="247" spans="1:19" ht="14.25" x14ac:dyDescent="0.45">
      <c r="A247" s="58">
        <v>44126</v>
      </c>
      <c r="B247" s="57">
        <v>16840.52</v>
      </c>
      <c r="C247" s="5">
        <f t="shared" si="33"/>
        <v>-3.3679677915516848E-3</v>
      </c>
      <c r="D247" s="54">
        <v>79.08</v>
      </c>
      <c r="E247" s="5">
        <f t="shared" si="40"/>
        <v>-3.3762708275832942E-3</v>
      </c>
      <c r="F247" s="53">
        <f t="shared" si="34"/>
        <v>-8.3030360316094232E-6</v>
      </c>
      <c r="G247" s="34">
        <v>110.2221</v>
      </c>
      <c r="H247" s="5">
        <f t="shared" si="41"/>
        <v>-3.3663548968121404E-3</v>
      </c>
      <c r="I247" s="37">
        <f t="shared" si="35"/>
        <v>1.6128947395444015E-6</v>
      </c>
      <c r="J247" s="46">
        <v>1266.5269000000001</v>
      </c>
      <c r="K247" s="47">
        <f t="shared" ref="K247:K253" si="44">J247/J246-1</f>
        <v>-3.3688015813561067E-3</v>
      </c>
      <c r="L247" s="41">
        <f t="shared" ref="L247:L253" si="45">K247-C247</f>
        <v>-8.3378980442194717E-7</v>
      </c>
      <c r="M247" s="18">
        <v>126.7884</v>
      </c>
      <c r="N247" s="13">
        <f t="shared" si="37"/>
        <v>-3.3666963535448069E-3</v>
      </c>
      <c r="O247" s="11">
        <f t="shared" si="38"/>
        <v>1.2714380068779008E-6</v>
      </c>
      <c r="P247" s="76">
        <v>44126</v>
      </c>
      <c r="Q247">
        <v>126.73</v>
      </c>
      <c r="R247" s="13">
        <f t="shared" si="43"/>
        <v>-1.9688139864545429E-3</v>
      </c>
      <c r="S247" s="11">
        <f t="shared" si="39"/>
        <v>1.3991538050971419E-3</v>
      </c>
    </row>
    <row r="248" spans="1:19" ht="14.25" x14ac:dyDescent="0.45">
      <c r="A248" s="58">
        <v>44127</v>
      </c>
      <c r="B248" s="57">
        <v>16902.96</v>
      </c>
      <c r="C248" s="5">
        <f t="shared" si="33"/>
        <v>3.7077239895204617E-3</v>
      </c>
      <c r="D248" s="54">
        <v>79.372900000000001</v>
      </c>
      <c r="E248" s="5">
        <f t="shared" si="40"/>
        <v>3.7038442083965339E-3</v>
      </c>
      <c r="F248" s="53">
        <f t="shared" si="34"/>
        <v>-3.879781123927728E-6</v>
      </c>
      <c r="G248" s="34">
        <v>110.6305</v>
      </c>
      <c r="H248" s="5">
        <f t="shared" si="41"/>
        <v>3.705246044123589E-3</v>
      </c>
      <c r="I248" s="37">
        <f t="shared" si="35"/>
        <v>-2.4779453968726273E-6</v>
      </c>
      <c r="J248" s="46">
        <v>1271.2194</v>
      </c>
      <c r="K248" s="47">
        <f t="shared" si="44"/>
        <v>3.7050140822116884E-3</v>
      </c>
      <c r="L248" s="41">
        <f t="shared" si="45"/>
        <v>-2.7099073087732961E-6</v>
      </c>
      <c r="M248" s="18">
        <v>127.2581</v>
      </c>
      <c r="N248" s="13">
        <f t="shared" si="37"/>
        <v>3.7045975814822274E-3</v>
      </c>
      <c r="O248" s="11">
        <f t="shared" si="38"/>
        <v>-3.126408038234274E-6</v>
      </c>
      <c r="P248" s="76">
        <v>44127</v>
      </c>
      <c r="Q248">
        <v>127.11</v>
      </c>
      <c r="R248" s="13">
        <f t="shared" si="43"/>
        <v>2.9985007496251548E-3</v>
      </c>
      <c r="S248" s="11">
        <f t="shared" si="39"/>
        <v>-7.0922323989530689E-4</v>
      </c>
    </row>
    <row r="249" spans="1:19" ht="14.25" x14ac:dyDescent="0.45">
      <c r="A249" s="58">
        <v>44130</v>
      </c>
      <c r="B249" s="57">
        <v>16672.62</v>
      </c>
      <c r="C249" s="5">
        <f t="shared" si="33"/>
        <v>-1.3627199023129699E-2</v>
      </c>
      <c r="D249" s="54">
        <v>78.291799999999995</v>
      </c>
      <c r="E249" s="5">
        <f t="shared" si="40"/>
        <v>-1.362051783417273E-2</v>
      </c>
      <c r="F249" s="53">
        <f t="shared" si="34"/>
        <v>6.6811889569695637E-6</v>
      </c>
      <c r="G249" s="34">
        <v>109.12439999999999</v>
      </c>
      <c r="H249" s="5">
        <f t="shared" si="41"/>
        <v>-1.3613786433216868E-2</v>
      </c>
      <c r="I249" s="37">
        <f t="shared" si="35"/>
        <v>1.341258991283123E-5</v>
      </c>
      <c r="J249" s="46">
        <v>1253.9106999999999</v>
      </c>
      <c r="K249" s="47">
        <f t="shared" si="44"/>
        <v>-1.3615824302240842E-2</v>
      </c>
      <c r="L249" s="41">
        <f t="shared" si="45"/>
        <v>1.1374720888857048E-5</v>
      </c>
      <c r="M249" s="18">
        <v>125.5261</v>
      </c>
      <c r="N249" s="13">
        <f t="shared" si="37"/>
        <v>-1.3610135622015407E-2</v>
      </c>
      <c r="O249" s="11">
        <f t="shared" si="38"/>
        <v>1.7063401114292276E-5</v>
      </c>
      <c r="P249" s="76">
        <v>44130</v>
      </c>
      <c r="Q249">
        <v>125.81</v>
      </c>
      <c r="R249" s="13">
        <f t="shared" si="43"/>
        <v>-1.0227362127291251E-2</v>
      </c>
      <c r="S249" s="11">
        <f t="shared" si="39"/>
        <v>3.3998368958384484E-3</v>
      </c>
    </row>
    <row r="250" spans="1:19" ht="14.25" x14ac:dyDescent="0.45">
      <c r="A250" s="58">
        <v>44131</v>
      </c>
      <c r="B250" s="57">
        <v>16844.96</v>
      </c>
      <c r="C250" s="5">
        <f t="shared" si="33"/>
        <v>1.0336707727999661E-2</v>
      </c>
      <c r="D250" s="54">
        <v>79.099800000000002</v>
      </c>
      <c r="E250" s="5">
        <f t="shared" si="40"/>
        <v>1.0320365606615312E-2</v>
      </c>
      <c r="F250" s="53">
        <f t="shared" si="34"/>
        <v>-1.6342121384349539E-5</v>
      </c>
      <c r="G250" s="34">
        <v>110.24769999999999</v>
      </c>
      <c r="H250" s="5">
        <f t="shared" si="41"/>
        <v>1.0293756483426231E-2</v>
      </c>
      <c r="I250" s="37">
        <f t="shared" si="35"/>
        <v>-4.2951244573430358E-5</v>
      </c>
      <c r="J250" s="46">
        <v>1266.854</v>
      </c>
      <c r="K250" s="47">
        <f t="shared" si="44"/>
        <v>1.0322345921444098E-2</v>
      </c>
      <c r="L250" s="41">
        <f t="shared" si="45"/>
        <v>-1.436180655556285E-5</v>
      </c>
      <c r="M250" s="18">
        <v>126.8216</v>
      </c>
      <c r="N250" s="13">
        <f t="shared" si="37"/>
        <v>1.0320562815223422E-2</v>
      </c>
      <c r="O250" s="11">
        <f t="shared" si="38"/>
        <v>-1.6144912776239195E-5</v>
      </c>
      <c r="P250" s="76">
        <v>44131</v>
      </c>
      <c r="Q250">
        <v>126.81</v>
      </c>
      <c r="R250" s="13">
        <f t="shared" si="43"/>
        <v>7.9484937604323846E-3</v>
      </c>
      <c r="S250" s="11">
        <f t="shared" si="39"/>
        <v>-2.3882139675672764E-3</v>
      </c>
    </row>
    <row r="251" spans="1:19" ht="14.25" x14ac:dyDescent="0.45">
      <c r="A251" s="58">
        <v>44132</v>
      </c>
      <c r="B251" s="57">
        <v>16623.13</v>
      </c>
      <c r="C251" s="5">
        <f t="shared" si="33"/>
        <v>-1.3168924117362035E-2</v>
      </c>
      <c r="D251" s="54">
        <v>78.059100000000001</v>
      </c>
      <c r="E251" s="5">
        <f t="shared" si="40"/>
        <v>-1.3156796856629183E-2</v>
      </c>
      <c r="F251" s="53">
        <f t="shared" si="34"/>
        <v>1.2127260732852641E-5</v>
      </c>
      <c r="G251" s="35">
        <v>108.79949999999999</v>
      </c>
      <c r="H251" s="5">
        <f t="shared" si="41"/>
        <v>-1.3135874943422832E-2</v>
      </c>
      <c r="I251" s="37">
        <f t="shared" si="35"/>
        <v>3.3049173939203591E-5</v>
      </c>
      <c r="J251" s="46">
        <v>1250.1896999999999</v>
      </c>
      <c r="K251" s="47">
        <f t="shared" si="44"/>
        <v>-1.3154080896456977E-2</v>
      </c>
      <c r="L251" s="41">
        <f t="shared" si="45"/>
        <v>1.4843220905058629E-5</v>
      </c>
      <c r="M251" s="18">
        <v>125.15389999999999</v>
      </c>
      <c r="N251" s="13">
        <f t="shared" si="37"/>
        <v>-1.3149968144227864E-2</v>
      </c>
      <c r="O251" s="11">
        <f t="shared" si="38"/>
        <v>1.8955973134171522E-5</v>
      </c>
      <c r="P251" s="76">
        <v>44132</v>
      </c>
      <c r="Q251">
        <v>125.4</v>
      </c>
      <c r="R251" s="13">
        <f t="shared" si="43"/>
        <v>-1.1118996924532776E-2</v>
      </c>
      <c r="S251" s="11">
        <f t="shared" si="39"/>
        <v>2.0499271928292595E-3</v>
      </c>
    </row>
    <row r="252" spans="1:19" ht="14.25" x14ac:dyDescent="0.45">
      <c r="A252" s="58">
        <v>44133</v>
      </c>
      <c r="B252" s="57">
        <v>16544.45</v>
      </c>
      <c r="C252" s="5">
        <f t="shared" si="33"/>
        <v>-4.7331639709248252E-3</v>
      </c>
      <c r="D252" s="54">
        <v>77.689700000000002</v>
      </c>
      <c r="E252" s="5">
        <f t="shared" si="40"/>
        <v>-4.7323117996492803E-3</v>
      </c>
      <c r="F252" s="53">
        <f t="shared" si="34"/>
        <v>8.5217127554493288E-7</v>
      </c>
      <c r="G252" s="34">
        <v>108.28489999999999</v>
      </c>
      <c r="H252" s="5">
        <f t="shared" si="41"/>
        <v>-4.7298011479832702E-3</v>
      </c>
      <c r="I252" s="37">
        <f t="shared" si="35"/>
        <v>3.3628229415549882E-6</v>
      </c>
      <c r="J252" s="46">
        <v>1244.2786000000001</v>
      </c>
      <c r="K252" s="47">
        <f t="shared" si="44"/>
        <v>-4.7281624540658207E-3</v>
      </c>
      <c r="L252" s="41">
        <f t="shared" si="45"/>
        <v>5.0015168590045178E-6</v>
      </c>
      <c r="M252" s="18">
        <v>124.5624</v>
      </c>
      <c r="N252" s="13">
        <f t="shared" si="37"/>
        <v>-4.7261811257979236E-3</v>
      </c>
      <c r="O252" s="11">
        <f t="shared" si="38"/>
        <v>6.9828451269016156E-6</v>
      </c>
      <c r="P252" s="76">
        <v>44133</v>
      </c>
      <c r="Q252">
        <v>124.72</v>
      </c>
      <c r="R252" s="13">
        <f t="shared" si="43"/>
        <v>-5.4226475279107733E-3</v>
      </c>
      <c r="S252" s="11">
        <f t="shared" si="39"/>
        <v>-6.894835569859481E-4</v>
      </c>
    </row>
    <row r="253" spans="1:19" ht="14.25" x14ac:dyDescent="0.45">
      <c r="A253" s="58">
        <v>44134</v>
      </c>
      <c r="B253" s="57">
        <v>16504.16</v>
      </c>
      <c r="C253" s="5">
        <f t="shared" si="33"/>
        <v>-2.4352577450444945E-3</v>
      </c>
      <c r="D253" s="54">
        <v>77.500699999999995</v>
      </c>
      <c r="E253" s="5">
        <f t="shared" si="40"/>
        <v>-2.4327549211801136E-3</v>
      </c>
      <c r="F253" s="53">
        <f t="shared" si="34"/>
        <v>2.5028238643809431E-6</v>
      </c>
      <c r="G253" s="34">
        <v>108.0217</v>
      </c>
      <c r="H253" s="5">
        <f t="shared" si="41"/>
        <v>-2.4306251379462296E-3</v>
      </c>
      <c r="I253" s="37">
        <f t="shared" si="35"/>
        <v>4.6326070982649625E-6</v>
      </c>
      <c r="J253" s="46">
        <v>1241.2529</v>
      </c>
      <c r="K253" s="47">
        <f t="shared" si="44"/>
        <v>-2.4316901375625033E-3</v>
      </c>
      <c r="L253" s="41">
        <f t="shared" si="45"/>
        <v>3.5676074819912529E-6</v>
      </c>
      <c r="M253" s="18">
        <v>124.25960000000001</v>
      </c>
      <c r="N253" s="13">
        <f>M253/M252-1</f>
        <v>-2.4309101301837055E-3</v>
      </c>
      <c r="O253" s="11">
        <f t="shared" si="38"/>
        <v>4.3476148607890508E-6</v>
      </c>
      <c r="P253" s="76">
        <v>44134</v>
      </c>
      <c r="Q253">
        <v>124.57</v>
      </c>
      <c r="R253" s="13">
        <f t="shared" si="43"/>
        <v>-1.2026940346376858E-3</v>
      </c>
      <c r="S253" s="11">
        <f t="shared" si="39"/>
        <v>1.2325637104068088E-3</v>
      </c>
    </row>
    <row r="254" spans="1:19" x14ac:dyDescent="0.4">
      <c r="A254" s="60" t="s">
        <v>5</v>
      </c>
      <c r="B254" s="60"/>
      <c r="C254" s="60"/>
      <c r="D254" s="60"/>
      <c r="E254" s="60"/>
      <c r="F254" s="55">
        <f>STDEV(F4:F253)*SQRT(250)</f>
        <v>1.89225413842921E-3</v>
      </c>
      <c r="G254" s="36"/>
      <c r="H254" s="36"/>
      <c r="I254" s="38">
        <f>STDEV(I4:I253)*SQRT(250)</f>
        <v>3.0424316686070364E-3</v>
      </c>
      <c r="J254" s="49"/>
      <c r="K254" s="50"/>
      <c r="L254" s="51">
        <f>STDEV(L4:L253)*SQRT(250)</f>
        <v>1.8425828481747246E-3</v>
      </c>
      <c r="M254" s="14"/>
      <c r="N254" s="14"/>
      <c r="O254" s="17">
        <f>STDEV(O4:O253)*SQRT(250)</f>
        <v>1.7723031984038407E-3</v>
      </c>
    </row>
    <row r="255" spans="1:19" x14ac:dyDescent="0.4">
      <c r="A255" s="60" t="s">
        <v>6</v>
      </c>
      <c r="B255" s="60"/>
      <c r="C255" s="60"/>
      <c r="D255" s="60"/>
      <c r="E255" s="60"/>
      <c r="F255" s="55">
        <f>1-(AVERAGE(F4:F253)+1)^250</f>
        <v>4.7488893834672918E-3</v>
      </c>
      <c r="G255" s="36"/>
      <c r="H255" s="36"/>
      <c r="I255" s="38">
        <f>1-(AVERAGE(I4:I253)+1)^250</f>
        <v>6.9872089611697774E-3</v>
      </c>
      <c r="J255" s="49"/>
      <c r="K255" s="50"/>
      <c r="L255" s="51">
        <f>1-(AVERAGE(L4:L253)+1)^250</f>
        <v>3.5521063491542604E-3</v>
      </c>
      <c r="M255" s="14"/>
      <c r="N255" s="14"/>
      <c r="O255" s="17">
        <f>1-(AVERAGE(O4:O253)+1)^250</f>
        <v>2.8602843087282004E-3</v>
      </c>
    </row>
    <row r="256" spans="1:19" x14ac:dyDescent="0.4">
      <c r="F256" s="10"/>
      <c r="I256" s="10"/>
    </row>
    <row r="257" spans="2:9" x14ac:dyDescent="0.4">
      <c r="B257" s="6"/>
    </row>
    <row r="258" spans="2:9" x14ac:dyDescent="0.4">
      <c r="E258" s="7"/>
      <c r="F258" s="8"/>
      <c r="G258" s="9"/>
      <c r="H258" s="9"/>
      <c r="I258" s="9"/>
    </row>
    <row r="259" spans="2:9" x14ac:dyDescent="0.4">
      <c r="E259" s="61"/>
      <c r="F259" s="61"/>
      <c r="G259" s="61"/>
      <c r="H259" s="61"/>
      <c r="I259" s="61"/>
    </row>
    <row r="260" spans="2:9" x14ac:dyDescent="0.4">
      <c r="E260" s="61"/>
      <c r="F260" s="61"/>
      <c r="G260" s="61"/>
      <c r="H260" s="61"/>
      <c r="I260" s="61"/>
    </row>
    <row r="261" spans="2:9" x14ac:dyDescent="0.4">
      <c r="E261" s="61"/>
      <c r="F261" s="61"/>
      <c r="G261" s="61"/>
      <c r="H261" s="61"/>
      <c r="I261" s="61"/>
    </row>
    <row r="262" spans="2:9" x14ac:dyDescent="0.4">
      <c r="E262" s="61"/>
      <c r="F262" s="61"/>
      <c r="G262" s="61"/>
      <c r="H262" s="61"/>
      <c r="I262" s="61"/>
    </row>
    <row r="263" spans="2:9" x14ac:dyDescent="0.4">
      <c r="E263" s="8"/>
      <c r="F263" s="8"/>
      <c r="G263" s="9"/>
      <c r="H263" s="9"/>
      <c r="I263" s="9"/>
    </row>
    <row r="264" spans="2:9" x14ac:dyDescent="0.4">
      <c r="E264" s="67"/>
      <c r="F264" s="67"/>
      <c r="G264" s="67"/>
      <c r="H264" s="67"/>
      <c r="I264" s="67"/>
    </row>
    <row r="265" spans="2:9" x14ac:dyDescent="0.4">
      <c r="E265" s="67"/>
      <c r="F265" s="67"/>
      <c r="G265" s="67"/>
      <c r="H265" s="67"/>
      <c r="I265" s="67"/>
    </row>
  </sheetData>
  <sortState xmlns:xlrd2="http://schemas.microsoft.com/office/spreadsheetml/2017/richdata2" ref="P2:Q265">
    <sortCondition ref="P2:P265"/>
  </sortState>
  <mergeCells count="11">
    <mergeCell ref="Q1:S1"/>
    <mergeCell ref="J1:L1"/>
    <mergeCell ref="M1:O1"/>
    <mergeCell ref="E264:I265"/>
    <mergeCell ref="D1:F1"/>
    <mergeCell ref="G1:I1"/>
    <mergeCell ref="B1:C1"/>
    <mergeCell ref="A254:E254"/>
    <mergeCell ref="A255:E255"/>
    <mergeCell ref="E259:I262"/>
    <mergeCell ref="A1:A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E4B87-690C-4063-9D96-9E96C60C4693}">
  <dimension ref="E3:I9"/>
  <sheetViews>
    <sheetView showGridLines="0" workbookViewId="0">
      <selection activeCell="E4" sqref="E4:I9"/>
    </sheetView>
  </sheetViews>
  <sheetFormatPr defaultRowHeight="13.15" x14ac:dyDescent="0.4"/>
  <cols>
    <col min="5" max="5" width="25.7109375" bestFit="1" customWidth="1"/>
    <col min="6" max="9" width="11.0703125" customWidth="1"/>
  </cols>
  <sheetData>
    <row r="3" spans="5:9" x14ac:dyDescent="0.4">
      <c r="E3" s="21"/>
      <c r="F3" s="73"/>
      <c r="G3" s="73"/>
      <c r="H3" s="73"/>
      <c r="I3" s="73"/>
    </row>
    <row r="4" spans="5:9" ht="22.9" customHeight="1" x14ac:dyDescent="0.4">
      <c r="E4" s="74" t="s">
        <v>16</v>
      </c>
      <c r="F4" s="71" t="s">
        <v>14</v>
      </c>
      <c r="G4" s="72"/>
      <c r="H4" s="71" t="s">
        <v>15</v>
      </c>
      <c r="I4" s="72"/>
    </row>
    <row r="5" spans="5:9" ht="22.9" customHeight="1" thickBot="1" x14ac:dyDescent="0.45">
      <c r="E5" s="74"/>
      <c r="F5" s="29" t="s">
        <v>10</v>
      </c>
      <c r="G5" s="22" t="s">
        <v>11</v>
      </c>
      <c r="H5" s="29" t="s">
        <v>12</v>
      </c>
      <c r="I5" s="22" t="s">
        <v>13</v>
      </c>
    </row>
    <row r="6" spans="5:9" s="21" customFormat="1" ht="35.35" customHeight="1" x14ac:dyDescent="0.4">
      <c r="E6" s="27" t="s">
        <v>18</v>
      </c>
      <c r="F6" s="30">
        <v>1E-3</v>
      </c>
      <c r="G6" s="28">
        <v>1E-3</v>
      </c>
      <c r="H6" s="30">
        <v>6.8999999999999997E-4</v>
      </c>
      <c r="I6" s="28">
        <v>5.0000000000000001E-4</v>
      </c>
    </row>
    <row r="7" spans="5:9" s="21" customFormat="1" ht="35.35" customHeight="1" x14ac:dyDescent="0.4">
      <c r="E7" s="23" t="s">
        <v>9</v>
      </c>
      <c r="F7" s="31">
        <v>1.89225413842921E-3</v>
      </c>
      <c r="G7" s="24">
        <v>3.0424316686070364E-3</v>
      </c>
      <c r="H7" s="31">
        <v>1.8425828481747246E-3</v>
      </c>
      <c r="I7" s="24">
        <v>1.7723031984038407E-3</v>
      </c>
    </row>
    <row r="8" spans="5:9" s="21" customFormat="1" ht="35.35" customHeight="1" x14ac:dyDescent="0.4">
      <c r="E8" s="23" t="s">
        <v>17</v>
      </c>
      <c r="F8" s="31">
        <v>4.7488893834672918E-3</v>
      </c>
      <c r="G8" s="24">
        <v>6.9872089611697774E-3</v>
      </c>
      <c r="H8" s="31">
        <v>3.5521063491542604E-3</v>
      </c>
      <c r="I8" s="24">
        <v>2.8602843087282004E-3</v>
      </c>
    </row>
    <row r="9" spans="5:9" ht="35.35" customHeight="1" x14ac:dyDescent="0.4">
      <c r="E9" s="25" t="s">
        <v>19</v>
      </c>
      <c r="F9" s="32">
        <f>F8-F6</f>
        <v>3.7488893834672918E-3</v>
      </c>
      <c r="G9" s="26">
        <f>G8-G6</f>
        <v>5.9872089611697774E-3</v>
      </c>
      <c r="H9" s="32">
        <f>H8-H6</f>
        <v>2.8621063491542603E-3</v>
      </c>
      <c r="I9" s="26">
        <f>I8-I6</f>
        <v>2.3602843087282004E-3</v>
      </c>
    </row>
  </sheetData>
  <mergeCells count="4">
    <mergeCell ref="F4:G4"/>
    <mergeCell ref="H4:I4"/>
    <mergeCell ref="F3:I3"/>
    <mergeCell ref="E4:E5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NAV, closing prices</vt:lpstr>
      <vt:lpstr>Tabulation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Jatin Visaria</dc:creator>
  <cp:lastModifiedBy>Vivek Pai</cp:lastModifiedBy>
  <dcterms:created xsi:type="dcterms:W3CDTF">2020-11-13T09:23:47Z</dcterms:created>
  <dcterms:modified xsi:type="dcterms:W3CDTF">2020-11-28T09:17:14Z</dcterms:modified>
</cp:coreProperties>
</file>